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235" windowHeight="8145" firstSheet="2" activeTab="2"/>
  </bookViews>
  <sheets>
    <sheet name="ปชก.จังหวัดรายปี " sheetId="1" r:id="rId1"/>
    <sheet name="ประชากรรายอำเภอ47-55" sheetId="2" r:id="rId2"/>
    <sheet name="ข้อมูลทั่วไป 55" sheetId="3" r:id="rId3"/>
    <sheet name="ประชากรรายตำบล55" sheetId="4" r:id="rId4"/>
    <sheet name="รหัสสถานบริการงานระบาด55" sheetId="5" r:id="rId5"/>
    <sheet name="กลุ่มอายุจังหวัด 47-55" sheetId="6" r:id="rId6"/>
    <sheet name="กลุ่มอายุจังหวัด 55" sheetId="7" r:id="rId7"/>
    <sheet name="กลุ่มอายุรายอำเภอ55" sheetId="8" r:id="rId8"/>
    <sheet name="กลุ่มอายุรายอำเภอ 49-55" sheetId="9" r:id="rId9"/>
    <sheet name=" เทศบาล55" sheetId="10" r:id="rId10"/>
    <sheet name=" หลังคา55" sheetId="11" r:id="rId11"/>
  </sheets>
  <externalReferences>
    <externalReference r:id="rId14"/>
  </externalReferences>
  <definedNames>
    <definedName name="_xlnm.Print_Titles" localSheetId="3">'ประชากรรายตำบล55'!$3:$4</definedName>
  </definedNames>
  <calcPr fullCalcOnLoad="1"/>
</workbook>
</file>

<file path=xl/sharedStrings.xml><?xml version="1.0" encoding="utf-8"?>
<sst xmlns="http://schemas.openxmlformats.org/spreadsheetml/2006/main" count="2964" uniqueCount="1142">
  <si>
    <t>จังหวัดร้อยเอ็ด</t>
  </si>
  <si>
    <t>อำเภอเมืองร้อยเอ็ด</t>
  </si>
  <si>
    <t>อำเภอเกษตรวิสัย</t>
  </si>
  <si>
    <t>อำเภอปทุมรัตต์</t>
  </si>
  <si>
    <t>อำเภอจตุรพักตรพิมาน</t>
  </si>
  <si>
    <t>อำเภอธวัชบุรี</t>
  </si>
  <si>
    <t>อำเภอพนมไพร</t>
  </si>
  <si>
    <t>อำเภอโพนทอง</t>
  </si>
  <si>
    <t>อำเภอโพธิ์ชัย</t>
  </si>
  <si>
    <t>อำเภอหนองพอก</t>
  </si>
  <si>
    <t>อำเภอเสลภูมิ</t>
  </si>
  <si>
    <t>อำเภอสุวรรณภูมิ</t>
  </si>
  <si>
    <t>อำเภอเมืองสรวง</t>
  </si>
  <si>
    <t>อำเภอโพนทราย</t>
  </si>
  <si>
    <t>อำเภออาจสามารถ</t>
  </si>
  <si>
    <t>อำเภอเมยวดี</t>
  </si>
  <si>
    <t>อำเภอศรีสมเด็จ</t>
  </si>
  <si>
    <t>อำเภอจังหาร</t>
  </si>
  <si>
    <t>เทศบาลตำบลอาจสามารถ</t>
  </si>
  <si>
    <t>เทศบาลตำบลโพนทราย</t>
  </si>
  <si>
    <t>เทศบาลตำบลเมืองสรวง</t>
  </si>
  <si>
    <t>เทศบาลตำบลสุวรรณภูมิ</t>
  </si>
  <si>
    <t>เทศบาลตำบลหนองพอก</t>
  </si>
  <si>
    <t>เทศบาลตำบลเชียงใหม่</t>
  </si>
  <si>
    <t>เทศบาลตำบลชัยวารี</t>
  </si>
  <si>
    <t>เทศบาลตำบลพนมไพร</t>
  </si>
  <si>
    <t>เทศบาลตำบลบ้านนิเวศน์</t>
  </si>
  <si>
    <t>เทศบาลตำบลธงธานี</t>
  </si>
  <si>
    <t>เทศบาลตำบลจตุรพักตรพิมาน</t>
  </si>
  <si>
    <t>เทศบาลตำบลปทุมรัตต์</t>
  </si>
  <si>
    <t>เทศบาลตำบลเกษตรวิสัย</t>
  </si>
  <si>
    <t>เทศบาลตำบลกู่กาสิงห์</t>
  </si>
  <si>
    <t>เทศบาลเมืองร้อยเอ็ด</t>
  </si>
  <si>
    <t>ที่มา:กรมการปกครอง www.dapa.go.th</t>
  </si>
  <si>
    <t>ตำบล</t>
  </si>
  <si>
    <t>เขตการปกครอง</t>
  </si>
  <si>
    <t>ชาย</t>
  </si>
  <si>
    <t>หญิง</t>
  </si>
  <si>
    <t>รวม</t>
  </si>
  <si>
    <t>หลังคาเรือน</t>
  </si>
  <si>
    <t xml:space="preserve"> </t>
  </si>
  <si>
    <t>ข้อมูลทั่วไป</t>
  </si>
  <si>
    <t>ที่มา: ปกครองจังหวัดร้อยเอ็ด</t>
  </si>
  <si>
    <t xml:space="preserve">         จำนวนประชากร</t>
  </si>
  <si>
    <t xml:space="preserve">โรงพยาบาล </t>
  </si>
  <si>
    <t>พื้นที่</t>
  </si>
  <si>
    <t>ระยะทางถึง</t>
  </si>
  <si>
    <t>ลำดับ</t>
  </si>
  <si>
    <t xml:space="preserve">   ชาย</t>
  </si>
  <si>
    <t xml:space="preserve">  หญิง</t>
  </si>
  <si>
    <t xml:space="preserve">    รวม</t>
  </si>
  <si>
    <t>หมู่บ้าน</t>
  </si>
  <si>
    <t>549 เตียง</t>
  </si>
  <si>
    <t>30 เตียง</t>
  </si>
  <si>
    <t>60 เตียง</t>
  </si>
  <si>
    <t>ตร.กม.</t>
  </si>
  <si>
    <t>จังหวัด(กม.)</t>
  </si>
  <si>
    <t>เมืองร้อยเอ็ด</t>
  </si>
  <si>
    <t xml:space="preserve">   -</t>
  </si>
  <si>
    <t xml:space="preserve">  -</t>
  </si>
  <si>
    <t xml:space="preserve">    -</t>
  </si>
  <si>
    <t>เกษตรวิสัย</t>
  </si>
  <si>
    <t xml:space="preserve">      -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</si>
  <si>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</si>
  <si>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</si>
  <si>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</si>
  <si>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</si>
  <si>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</si>
  <si>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</si>
  <si>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</si>
  <si>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</si>
  <si>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</si>
  <si>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</si>
  <si>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</si>
  <si>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</si>
  <si>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</si>
  <si>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</t>
  </si>
  <si>
    <t>จังหาร</t>
  </si>
  <si>
    <t>-</t>
  </si>
  <si>
    <t xml:space="preserve"> * อ.เมืองร้อยเอ็ด มี 14 ตำบล (ยังไม่รวม ตำบลในเมือง)</t>
  </si>
  <si>
    <t>* จังหวัดร้อยเอ็ด มี 192 ตำบล (ยังไม่รวม ตำบลในเมือง)</t>
  </si>
  <si>
    <t xml:space="preserve">    จำนวน   นอกขตเทศบาล (คน)</t>
  </si>
  <si>
    <t xml:space="preserve">     จำนวน    ในเขตเทศบาล  (คน)</t>
  </si>
  <si>
    <t>รวม  นอกและในเขตเทศบาล(คน)</t>
  </si>
  <si>
    <t>ที่</t>
  </si>
  <si>
    <t>เทศบาล แห่งที่ 1</t>
  </si>
  <si>
    <t>เทศบาล แห่งที่ 2</t>
  </si>
  <si>
    <t>นอกเขตเทศบาล</t>
  </si>
  <si>
    <t>กิ่งอำเภอเชียงขวัญ</t>
  </si>
  <si>
    <t>กิ่งอำเภอหนองฮี</t>
  </si>
  <si>
    <t>กิ่งอำเภอทุ่งเขาหลวง</t>
  </si>
  <si>
    <t>ในเขตเทศบาล</t>
  </si>
  <si>
    <t>เทศบาล  แห่งที่ 1</t>
  </si>
  <si>
    <t>หลังคารือน</t>
  </si>
  <si>
    <t>นอกและในเขต</t>
  </si>
  <si>
    <t>นอกเขต</t>
  </si>
  <si>
    <t>%ประชากร</t>
  </si>
  <si>
    <t>เชียงขวัญ</t>
  </si>
  <si>
    <t>หนองฮี</t>
  </si>
  <si>
    <t>ทุ่งเขาหลวง</t>
  </si>
  <si>
    <t>เทศบาลตำบลเสลภูมิ</t>
  </si>
  <si>
    <t>อ.เมืองร้อยเอ็ด</t>
  </si>
  <si>
    <t>อ.พนมไพร</t>
  </si>
  <si>
    <t>อ.เสลภูมิ</t>
  </si>
  <si>
    <t>ชื่อสถานบริการ</t>
  </si>
  <si>
    <t>รหัสสถานบริการงานระบาด</t>
  </si>
  <si>
    <t>รหัสตามงานประกันสุขภาพ</t>
  </si>
  <si>
    <t>โรงพยาบาลในจังหวัด</t>
  </si>
  <si>
    <t>รพ. ร้อยเอ็ด</t>
  </si>
  <si>
    <t>010120</t>
  </si>
  <si>
    <t>รพ.เกษตรวิสัย</t>
  </si>
  <si>
    <t>020100</t>
  </si>
  <si>
    <t>รพ.ปทุมรัตต์</t>
  </si>
  <si>
    <t>030100</t>
  </si>
  <si>
    <t>รพ.จตุรพักตรพิมาน</t>
  </si>
  <si>
    <t>040100</t>
  </si>
  <si>
    <t>รพ.ธวัชบุรี</t>
  </si>
  <si>
    <t>050100</t>
  </si>
  <si>
    <t>รพ.พนมไพร</t>
  </si>
  <si>
    <t>060100</t>
  </si>
  <si>
    <t>รพ.โพนทอง</t>
  </si>
  <si>
    <t>070100</t>
  </si>
  <si>
    <t>รพ.โพธิ์ชัย</t>
  </si>
  <si>
    <t>080100</t>
  </si>
  <si>
    <t>รพ.หนองพอก</t>
  </si>
  <si>
    <t>090100</t>
  </si>
  <si>
    <t>รพ.เสลภูมิ</t>
  </si>
  <si>
    <t>รพ.สุวรรณภูมิ</t>
  </si>
  <si>
    <t>รพ.เมืองสรวง</t>
  </si>
  <si>
    <t>รพ.โพนทราย</t>
  </si>
  <si>
    <t>รพ.อาจสามารถ</t>
  </si>
  <si>
    <t>รพ.เมยวดี</t>
  </si>
  <si>
    <t>รพ.ศรีสมเด็จ</t>
  </si>
  <si>
    <t>รพ.จังหาร</t>
  </si>
  <si>
    <t>รพ.ค่ายสมเด็จพระพุทธยอดฟ้า ฯ</t>
  </si>
  <si>
    <t>160200</t>
  </si>
  <si>
    <t>รพ.ร้อยเอ็ดธนบุรี</t>
  </si>
  <si>
    <t>รพ.กรุงเทพจุรีเวช</t>
  </si>
  <si>
    <t>สถานบริการต่างจังหวัด</t>
  </si>
  <si>
    <t>รพช.ต่างจังหวัด</t>
  </si>
  <si>
    <t>999900</t>
  </si>
  <si>
    <t>รพศ.ต่างจังหวัด</t>
  </si>
  <si>
    <t>999910</t>
  </si>
  <si>
    <t>รพท.ต่างจังหวัด</t>
  </si>
  <si>
    <t>999920</t>
  </si>
  <si>
    <t>รพ.เอกชนต่างจังหวัด</t>
  </si>
  <si>
    <t>สอ. ต่างจังหวัด</t>
  </si>
  <si>
    <t>999901</t>
  </si>
  <si>
    <t>สถานีอนามัยในจังหวัด</t>
  </si>
  <si>
    <t>อ.เมือง (01)</t>
  </si>
  <si>
    <t>สอ. บ้านแก่นทราย ม.14  ต.รอบเมือง</t>
  </si>
  <si>
    <t>010201</t>
  </si>
  <si>
    <t>05079</t>
  </si>
  <si>
    <t>สอ. บ้านโนนสว่าง ม.19  ต.เหนือเมือง</t>
  </si>
  <si>
    <t>010301</t>
  </si>
  <si>
    <t>05080</t>
  </si>
  <si>
    <t>สอ. บ้านขอนแก่น ม.2  ต.ขอนแก่น</t>
  </si>
  <si>
    <t>010401</t>
  </si>
  <si>
    <t>05081</t>
  </si>
  <si>
    <t>สอ.บ้านนาโพธิ์  ม.1 ต.นาโพธิ์</t>
  </si>
  <si>
    <t>010501</t>
  </si>
  <si>
    <t>05082</t>
  </si>
  <si>
    <t>สอ. บ้านสังข์สงยาง ม.15  ต.สะอาดสมบูรณ์</t>
  </si>
  <si>
    <t>010601</t>
  </si>
  <si>
    <t>05084</t>
  </si>
  <si>
    <t>สอ.บ้านแมต ม.4  ต.สะอาดสมบูรณ์</t>
  </si>
  <si>
    <t>010602</t>
  </si>
  <si>
    <t>05083</t>
  </si>
  <si>
    <t>สอ. บ้านสีแก้ว ม.5  ต.สีแก้ว</t>
  </si>
  <si>
    <t>010801</t>
  </si>
  <si>
    <t>05085</t>
  </si>
  <si>
    <t>สอ.บ้านคานหัก  ม.11 ต.สีแก้ว</t>
  </si>
  <si>
    <t>010802</t>
  </si>
  <si>
    <t>13943</t>
  </si>
  <si>
    <t>สอ.บ้านปอภาร ม.8  ต.ปอภาร</t>
  </si>
  <si>
    <t>010901</t>
  </si>
  <si>
    <t>05086</t>
  </si>
  <si>
    <t>สอ.บ้านโนนรัง  ม.1  ต.โนนรัง</t>
  </si>
  <si>
    <t>011001</t>
  </si>
  <si>
    <t>05087</t>
  </si>
  <si>
    <t>สอ.บ้านซ้ง ม.1  ต.หนองแก้ว</t>
  </si>
  <si>
    <t>011701</t>
  </si>
  <si>
    <t>05088</t>
  </si>
  <si>
    <t>สอ.บ้านหนองแวง ม.13   ต.หนองแวง</t>
  </si>
  <si>
    <t>011801</t>
  </si>
  <si>
    <t>05090</t>
  </si>
  <si>
    <t>สอ.บ้านเกล็ดลิ่น  ม.4  ต.หนองแวง</t>
  </si>
  <si>
    <t>011802</t>
  </si>
  <si>
    <t>05089</t>
  </si>
  <si>
    <t>สอ.บ้านหนองจิก ม.12  ต.ดงลาน</t>
  </si>
  <si>
    <t>012001</t>
  </si>
  <si>
    <t>05091</t>
  </si>
  <si>
    <t>สอ.บ้านแคน ม.1  ต.แคนใหญ่</t>
  </si>
  <si>
    <t>012301</t>
  </si>
  <si>
    <t>05092</t>
  </si>
  <si>
    <t>สอ.บ้านโนนตาลน้อย  ม.10  ต.โนนตาล</t>
  </si>
  <si>
    <t>012401</t>
  </si>
  <si>
    <t>05093</t>
  </si>
  <si>
    <t>สอ.บ้านเมืองทอง ม.2  ต.เมืองทอง</t>
  </si>
  <si>
    <t>012501</t>
  </si>
  <si>
    <t>05094</t>
  </si>
  <si>
    <t>อ.เกษตรวิสัย  (02)</t>
  </si>
  <si>
    <t>สอ.บ้านเมืองบัว ม.1 ต.เมืองบัว</t>
  </si>
  <si>
    <t>020201</t>
  </si>
  <si>
    <t>05095</t>
  </si>
  <si>
    <t>สอ.บ้านอุ่มเม่า  ม.1 ต.เหล่าหลวง</t>
  </si>
  <si>
    <t>020301</t>
  </si>
  <si>
    <t>05096</t>
  </si>
  <si>
    <t>สอ.บ้านสนามชัย ม.12  ต.เหล่าหลวง</t>
  </si>
  <si>
    <t>020302</t>
  </si>
  <si>
    <t>13944</t>
  </si>
  <si>
    <t>สอ.บ้านดงมัน  ม.3  ต.สิงห์โคก</t>
  </si>
  <si>
    <t>020401</t>
  </si>
  <si>
    <t>05097</t>
  </si>
  <si>
    <t>สอ.บ้านหนองไผ่  ม.6  ต.สิงห์โคก</t>
  </si>
  <si>
    <t>020402</t>
  </si>
  <si>
    <t>05098</t>
  </si>
  <si>
    <t>สอ.บ้านแจ่มอารมณ์ ม.7   ต.ดงครั่งใหญ่</t>
  </si>
  <si>
    <t>020501</t>
  </si>
  <si>
    <t>05100</t>
  </si>
  <si>
    <t>สอ.บ้านหนองกุง  ม.9  ต.บ้านฝาง</t>
  </si>
  <si>
    <t>020601</t>
  </si>
  <si>
    <t>05101</t>
  </si>
  <si>
    <t>สอ.บ้านฝาง ม.1   ต.บ้านฝาง</t>
  </si>
  <si>
    <t>020602</t>
  </si>
  <si>
    <t>13945</t>
  </si>
  <si>
    <t>สอ.บ้านหัวหนอง ม.9  ต.หนองแวง</t>
  </si>
  <si>
    <t>020701</t>
  </si>
  <si>
    <t>05102</t>
  </si>
  <si>
    <t>สอ.บ้านหนองอ่าง  ม.1  ต.กำแพง</t>
  </si>
  <si>
    <t>020801</t>
  </si>
  <si>
    <t>05103</t>
  </si>
  <si>
    <t>สอ.บ้านหนองสิม  ม.9 ต.กู่กาสิงห์</t>
  </si>
  <si>
    <t>020901</t>
  </si>
  <si>
    <t>05104</t>
  </si>
  <si>
    <t>สอ.บ้านหนองบัวพัฒนา ม.8  ต.น้ำอ้อม</t>
  </si>
  <si>
    <t>021001</t>
  </si>
  <si>
    <t>05105</t>
  </si>
  <si>
    <t>สอ.บ้านผำ ม.4  ต.โนนสว่าง</t>
  </si>
  <si>
    <t>021101</t>
  </si>
  <si>
    <t>05106</t>
  </si>
  <si>
    <t>สอ.บ้านเขวาตะคอง ม.2   ต.ทุ่งทอง</t>
  </si>
  <si>
    <t>021201</t>
  </si>
  <si>
    <t>05107</t>
  </si>
  <si>
    <t>สอ.บ้านดงครั่งน้อย ม.1 ต.ดงครั่งน้อย</t>
  </si>
  <si>
    <t>021301</t>
  </si>
  <si>
    <t>05108</t>
  </si>
  <si>
    <t>อ.ปทุมรัตต์  (03)</t>
  </si>
  <si>
    <t>สอ.บ้านดอกล้ำ  ม.1  ต.ดอกล้ำ</t>
  </si>
  <si>
    <t>030201</t>
  </si>
  <si>
    <t>05109</t>
  </si>
  <si>
    <t>สอ.บ้านตาจ่อย  ม.12 ต.ดอกล้ำ</t>
  </si>
  <si>
    <t>030202</t>
  </si>
  <si>
    <t>05110</t>
  </si>
  <si>
    <t>สอ.บ้านดู่ใหญ่  ม.4 ต.หนองแคน</t>
  </si>
  <si>
    <t>030301</t>
  </si>
  <si>
    <t>05111</t>
  </si>
  <si>
    <t>สอ.บ้านสวนปอ  ม.6 ต.หนองแคน</t>
  </si>
  <si>
    <t>030302</t>
  </si>
  <si>
    <t>05112</t>
  </si>
  <si>
    <t>สอ.บ้านจานใต้  ม.4 ต.โพนสูง</t>
  </si>
  <si>
    <t>030401</t>
  </si>
  <si>
    <t>05113</t>
  </si>
  <si>
    <t>สอ.บ้านสามขา  ม.2 ต.โพนสูง</t>
  </si>
  <si>
    <t>030402</t>
  </si>
  <si>
    <t>05114</t>
  </si>
  <si>
    <t>สอ.บ้านโนนสวรรค์  ม.1 ต.โนนสวรรค์</t>
  </si>
  <si>
    <t>030501</t>
  </si>
  <si>
    <t>05115</t>
  </si>
  <si>
    <t>สอ.บ้านน้ำคำ  ม.13 ต.โนนสวรรค์</t>
  </si>
  <si>
    <t>030502</t>
  </si>
  <si>
    <t>05116</t>
  </si>
  <si>
    <t>สอ.บ้านสระบัว ม.15  ต.สระบัว</t>
  </si>
  <si>
    <t>030601</t>
  </si>
  <si>
    <t>05117</t>
  </si>
  <si>
    <t>สอ.บ้านบัวขาว  ม.16 ต.สระบัว</t>
  </si>
  <si>
    <t>030602</t>
  </si>
  <si>
    <t>05118</t>
  </si>
  <si>
    <t>สอ.บ้านหนองส่วย  ต.โนนสง่า</t>
  </si>
  <si>
    <t>030701</t>
  </si>
  <si>
    <t>05119</t>
  </si>
  <si>
    <t>สอ.บ้านขี้เหล็ก  ต.ขี้เหล็ก</t>
  </si>
  <si>
    <t>030801</t>
  </si>
  <si>
    <t>13946</t>
  </si>
  <si>
    <t>อ.จตุรพักตรพิมาน (04)</t>
  </si>
  <si>
    <t>สอ.บ้านข่าใหญ่  ม.3 ต.หนองผือ</t>
  </si>
  <si>
    <t>040201</t>
  </si>
  <si>
    <t>05120</t>
  </si>
  <si>
    <t>สอ.บ้านเมืองหงส์  ม.15  ต.เมืองหงศ์</t>
  </si>
  <si>
    <t>040301</t>
  </si>
  <si>
    <t>05121</t>
  </si>
  <si>
    <t>สอ.บ้านหนองคลอง ม.8   ต.โคกล่าม</t>
  </si>
  <si>
    <t>040401</t>
  </si>
  <si>
    <t>05122</t>
  </si>
  <si>
    <t>สอ.บ้านน้ำใส  ม.6  ต.น้ำใส</t>
  </si>
  <si>
    <t>040501</t>
  </si>
  <si>
    <t>05123</t>
  </si>
  <si>
    <t>สอ.บ้านดงแดง ม.8   ต.ดงแดง</t>
  </si>
  <si>
    <t>040601</t>
  </si>
  <si>
    <t>05124</t>
  </si>
  <si>
    <t>สอ.บ้านดงกลาง  ม.1  ต.ดงกลาง</t>
  </si>
  <si>
    <t>040701</t>
  </si>
  <si>
    <t>05125</t>
  </si>
  <si>
    <t>สอ.บ้านป่าสังข์ ม.1  ต.ป่าสังข์</t>
  </si>
  <si>
    <t>040801</t>
  </si>
  <si>
    <t>05126</t>
  </si>
  <si>
    <t>สอ.บ้านร่องคำ  ม.3  ต.ป่าสังข์</t>
  </si>
  <si>
    <t>040802</t>
  </si>
  <si>
    <t>05127</t>
  </si>
  <si>
    <t>สอ.บ้านอีง่อง ม.3  ต.อีง่อง</t>
  </si>
  <si>
    <t>040901</t>
  </si>
  <si>
    <t>05128</t>
  </si>
  <si>
    <t>สอ.บ้านลิ้นฟ้า  ม.1  ต.ลิ้นฟ้า</t>
  </si>
  <si>
    <t>041001</t>
  </si>
  <si>
    <t>05129</t>
  </si>
  <si>
    <t>สอ.บ้านดงยาง  ม.1 ต.ดู่น้อย</t>
  </si>
  <si>
    <t>041101</t>
  </si>
  <si>
    <t>05130</t>
  </si>
  <si>
    <t>สอ.บ้านอีโคตร  ม.1  ต.ศรีโคตร</t>
  </si>
  <si>
    <t>041201</t>
  </si>
  <si>
    <t>05131</t>
  </si>
  <si>
    <t>อ. ธวัชบุรี (05)</t>
  </si>
  <si>
    <t>สอ.บ้านจอมพล ม.2  ต.นิเวศน์</t>
  </si>
  <si>
    <t>050101</t>
  </si>
  <si>
    <t>05133</t>
  </si>
  <si>
    <t>สอ.บ้านหนองไผ่   ม.5  ต.หนองไผ่</t>
  </si>
  <si>
    <t>050301</t>
  </si>
  <si>
    <t>05134</t>
  </si>
  <si>
    <t>สอ.บ้านคางฮุง ม.5  ต.ธวัชบุรี</t>
  </si>
  <si>
    <t>050401</t>
  </si>
  <si>
    <t>15132</t>
  </si>
  <si>
    <t>สอ.บ้านอุ่มเม้า  ม.1  ต.อุ่มเม้า</t>
  </si>
  <si>
    <t>050601</t>
  </si>
  <si>
    <t>05135</t>
  </si>
  <si>
    <t>สอ.บ้านปรางค์กู่ ม.9  ต.มะอึ</t>
  </si>
  <si>
    <t>050701</t>
  </si>
  <si>
    <t>05136</t>
  </si>
  <si>
    <t>สอ.บ้านหนองบั่ว  ม.1  ต.เขวาทุ่ง</t>
  </si>
  <si>
    <t>051001</t>
  </si>
  <si>
    <t>05139</t>
  </si>
  <si>
    <t>สอ.บ้านดอนงัว ม.4   ต.ไพศาล</t>
  </si>
  <si>
    <t>051501</t>
  </si>
  <si>
    <t>05141</t>
  </si>
  <si>
    <t>สอ.บ้านเมืองน้อย  ม.1 ต.เมืองน้อย</t>
  </si>
  <si>
    <t>051701</t>
  </si>
  <si>
    <t>05143</t>
  </si>
  <si>
    <t>สอ.บ้านขาม ม.2   ต.บึงนคร</t>
  </si>
  <si>
    <t>052001</t>
  </si>
  <si>
    <t>05144</t>
  </si>
  <si>
    <t>สอ.บ้านราชธานี  ม.1 ต.ราชธานี</t>
  </si>
  <si>
    <t>052201</t>
  </si>
  <si>
    <t>13947</t>
  </si>
  <si>
    <t>สอ.บ้านดอนชัย ม.3  ต.หนองพอก</t>
  </si>
  <si>
    <t>052401</t>
  </si>
  <si>
    <t>13948</t>
  </si>
  <si>
    <t>อ.พนมไพร  (06)</t>
  </si>
  <si>
    <t>สอ.บ้านดอนแดง ม.13   ต.แสนสุข</t>
  </si>
  <si>
    <t>060201</t>
  </si>
  <si>
    <t>05146</t>
  </si>
  <si>
    <t>สอ.บ้านนาชม ม.4  ต.แสนสุข</t>
  </si>
  <si>
    <t>060202</t>
  </si>
  <si>
    <t>05145</t>
  </si>
  <si>
    <t>สอ.บ้านกุดน้ำใส  ม.9  ต.กุดน้ำใส</t>
  </si>
  <si>
    <t>060301</t>
  </si>
  <si>
    <t>05147</t>
  </si>
  <si>
    <t>สอ.บ้านหนองทัพไทย ม.2   ต.หนองทัพไทย</t>
  </si>
  <si>
    <t>060401</t>
  </si>
  <si>
    <t>05148</t>
  </si>
  <si>
    <t>สอ.บ้านหัวนา  ม.6  ต.หนองทัพไทย</t>
  </si>
  <si>
    <t>060402</t>
  </si>
  <si>
    <t>05149</t>
  </si>
  <si>
    <t>สอ.บ้านโพธิ์ใหญ่ ม.1 ต.โพธิ์ใหญ่</t>
  </si>
  <si>
    <t>060501</t>
  </si>
  <si>
    <t>05150</t>
  </si>
  <si>
    <t>สอ.บ้านวารีอุดม  ม.9  ต.วารีสวัสดิ์</t>
  </si>
  <si>
    <t>060601</t>
  </si>
  <si>
    <t>05151</t>
  </si>
  <si>
    <t>สอ.บ้านคำแดง ม.10  ต.โคกสว่าง</t>
  </si>
  <si>
    <t>060701</t>
  </si>
  <si>
    <t>05152</t>
  </si>
  <si>
    <t>สอ.บ้านหนองบัว ม.4  ต.โคกสว่าง</t>
  </si>
  <si>
    <t>060702</t>
  </si>
  <si>
    <t>13949</t>
  </si>
  <si>
    <t>สอ.บ้านโพธิ์ชัย   ม.1 ต.โพธิ์ชัย</t>
  </si>
  <si>
    <t>061101</t>
  </si>
  <si>
    <t>15153</t>
  </si>
  <si>
    <t>สอ.บ้านนานวล ม.12  ต.นานวล</t>
  </si>
  <si>
    <t>061201</t>
  </si>
  <si>
    <t>05154</t>
  </si>
  <si>
    <t>สอ.บ้านคำไฮ ม.1  ต.คำไฮ</t>
  </si>
  <si>
    <t>061301</t>
  </si>
  <si>
    <t>05155</t>
  </si>
  <si>
    <t>สอ.บ้านสระแก้ว ม.3  ต.สระแก้ว</t>
  </si>
  <si>
    <t>061401</t>
  </si>
  <si>
    <t>05156</t>
  </si>
  <si>
    <t>สอ.บ้านค้อใหญ่ ม.1  ต.ค้อใหญ่</t>
  </si>
  <si>
    <t>061501</t>
  </si>
  <si>
    <t>05157</t>
  </si>
  <si>
    <t>สอ.บ้านศาลา ม.4 ต.ชานุวรรณ</t>
  </si>
  <si>
    <t>061701</t>
  </si>
  <si>
    <t>05158</t>
  </si>
  <si>
    <t>อ.โพนทอง (07)</t>
  </si>
  <si>
    <t>สอ.บ้านหนองแสงทุ่ง ม.8  ต.แวง</t>
  </si>
  <si>
    <t>070101</t>
  </si>
  <si>
    <t>05159</t>
  </si>
  <si>
    <t>สอ.บ้านโนนสนามชัย  ม.1 ต.โคกกกม่วง</t>
  </si>
  <si>
    <t>070201</t>
  </si>
  <si>
    <t>05160</t>
  </si>
  <si>
    <t>สอ.บ้านดงกลาง  ม.6 ต.โคกกกม่วง</t>
  </si>
  <si>
    <t>070202</t>
  </si>
  <si>
    <t>05161</t>
  </si>
  <si>
    <t>สอ.บ้านนาแพง ม.1  ต.นาอุดม</t>
  </si>
  <si>
    <t>070301</t>
  </si>
  <si>
    <t>05162</t>
  </si>
  <si>
    <t>สอ.บ้านหนองกุง   ม.4 ต.สว่าง</t>
  </si>
  <si>
    <t>070401</t>
  </si>
  <si>
    <t>05163</t>
  </si>
  <si>
    <t>สอ.บ้านหนองแวงแห่ ม.3  ต.หนองใหญ่</t>
  </si>
  <si>
    <t>070501</t>
  </si>
  <si>
    <t>05165</t>
  </si>
  <si>
    <t>สอ.บ้านโนนโพธิ์  ม.2 ต.หนองใหญ่</t>
  </si>
  <si>
    <t>070502</t>
  </si>
  <si>
    <t>05164</t>
  </si>
  <si>
    <t>สอ.บ้านบะตะกา ม.6  ต.หนองใหญ่</t>
  </si>
  <si>
    <t>070503</t>
  </si>
  <si>
    <t>05166</t>
  </si>
  <si>
    <t>สอ.บ้านโพนทองน้อย ม.2   ต.โพธิ์ทอง</t>
  </si>
  <si>
    <t>070601</t>
  </si>
  <si>
    <t>05167</t>
  </si>
  <si>
    <t>สอ.บ้านนาอุ่ม ม.8 ต.โพธิ์ทอง</t>
  </si>
  <si>
    <t>070602</t>
  </si>
  <si>
    <t>05168</t>
  </si>
  <si>
    <t>สอ.บ้านบะเค  ม.10  ต.โพธิ์ทอง</t>
  </si>
  <si>
    <t>070603</t>
  </si>
  <si>
    <t>05169</t>
  </si>
  <si>
    <t>สอ.บ้านงิ้ว ม.10 ต.โนนชัยศรี</t>
  </si>
  <si>
    <t>070701</t>
  </si>
  <si>
    <t>05171</t>
  </si>
  <si>
    <t>สอ.บ้านโนนชัยศรี  ม.1 ต.โนนชัยศรี</t>
  </si>
  <si>
    <t>070702</t>
  </si>
  <si>
    <t>05170</t>
  </si>
  <si>
    <t>สอ.บ้านป้อง  ม.2 ต.โพธิ์ศรีสว่าง</t>
  </si>
  <si>
    <t>070801</t>
  </si>
  <si>
    <t>05172</t>
  </si>
  <si>
    <t>สอ.บ้านอุ่มเม่า  ม.11   ต.อุ่มเม่า</t>
  </si>
  <si>
    <t>070901</t>
  </si>
  <si>
    <t>05174</t>
  </si>
  <si>
    <t>สอ.บ้านจุมจัง  ม.11 ต.อุ่มเม่า</t>
  </si>
  <si>
    <t>070902</t>
  </si>
  <si>
    <t>05173</t>
  </si>
  <si>
    <t>สอ.บ้านราษฎร์ดำเนิน ม.3  ต.คำนาดี</t>
  </si>
  <si>
    <t>071001</t>
  </si>
  <si>
    <t>05175</t>
  </si>
  <si>
    <t>สอ.บ้านบึงงาม   ม.10  ต.คำนาดี</t>
  </si>
  <si>
    <t>071002</t>
  </si>
  <si>
    <t>05176</t>
  </si>
  <si>
    <t>สอ.บ้านวารีสวัสดิ์ ม.7   ต.พรมสวรรค์</t>
  </si>
  <si>
    <t>071101</t>
  </si>
  <si>
    <t>05177</t>
  </si>
  <si>
    <t>สอ.บ้านวังม่วย  ม.1 ต.วังสามัคคี</t>
  </si>
  <si>
    <t>071301</t>
  </si>
  <si>
    <t>05178</t>
  </si>
  <si>
    <t>สอ.บ้านสองห้อง  ม.8  ต.โคกสูง</t>
  </si>
  <si>
    <t>071401</t>
  </si>
  <si>
    <t>05179</t>
  </si>
  <si>
    <t>อ.โพธิ์ชัย  (08)</t>
  </si>
  <si>
    <t>สอ.บ้านหนองแวงใหญ่  ม.3 ต.ขามเปี้ย</t>
  </si>
  <si>
    <t>080101</t>
  </si>
  <si>
    <t>05180</t>
  </si>
  <si>
    <t>สอ.บ้านเชียงใหม่  ม.8 ต.เชียงใหม่</t>
  </si>
  <si>
    <t>080201</t>
  </si>
  <si>
    <t>05181</t>
  </si>
  <si>
    <t>สอ.บ้านบัวคำ  ม.2 ต.บัวคำ</t>
  </si>
  <si>
    <t>080301</t>
  </si>
  <si>
    <t>05182</t>
  </si>
  <si>
    <t>สอ.บ้านพิบูลย์ชัย ม.9  ต.อัคคะคำ</t>
  </si>
  <si>
    <t>080401</t>
  </si>
  <si>
    <t>05183</t>
  </si>
  <si>
    <t>สอ.บ้านสะอาด  ม.4 ต.สะอาด</t>
  </si>
  <si>
    <t>080501</t>
  </si>
  <si>
    <t>05184</t>
  </si>
  <si>
    <t>สอ.บ้านคำพอุง ม.3  ต.คำพอุง</t>
  </si>
  <si>
    <t>080601</t>
  </si>
  <si>
    <t>05185</t>
  </si>
  <si>
    <t>สอ.บ้านหนองตาไก้  ม.2 ต.หนองตาไก้</t>
  </si>
  <si>
    <t>080701</t>
  </si>
  <si>
    <t>05186</t>
  </si>
  <si>
    <t>สอ.บ้านดอนเจริญ  ม.2 ต.ดอนโอง</t>
  </si>
  <si>
    <t>080801</t>
  </si>
  <si>
    <t>05187</t>
  </si>
  <si>
    <t>สอ.บ้านหนองนกทา ม.3   ต.โพธิ์ศรี</t>
  </si>
  <si>
    <t>080901</t>
  </si>
  <si>
    <t>05188</t>
  </si>
  <si>
    <t>อ.หนองพอก (09)</t>
  </si>
  <si>
    <t>สอ.บ้านฉวะ  ม.5 ต.หนองพอก</t>
  </si>
  <si>
    <t>090101</t>
  </si>
  <si>
    <t>05189</t>
  </si>
  <si>
    <t>สอ.บ้านบึงงาม ม.7  ต.บึงงาม</t>
  </si>
  <si>
    <t>090201</t>
  </si>
  <si>
    <t>05191</t>
  </si>
  <si>
    <t>สอ.บ้านหนองคำ ม.2  ต.ภูเขาทอง</t>
  </si>
  <si>
    <t>090301</t>
  </si>
  <si>
    <t>05192</t>
  </si>
  <si>
    <t>สอ.บ้านโนนสว่าง ม.11   ต.ภูเขาทอง</t>
  </si>
  <si>
    <t>090302</t>
  </si>
  <si>
    <t>05193</t>
  </si>
  <si>
    <t>สอ.บ้านคำโพนสูง ม.9   ต.กกโพธิ์</t>
  </si>
  <si>
    <t>090401</t>
  </si>
  <si>
    <t>05195</t>
  </si>
  <si>
    <t>สอ.บ้านหนองหว้า  ม.6 ต.กกโพธิ์</t>
  </si>
  <si>
    <t>090402</t>
  </si>
  <si>
    <t>05194</t>
  </si>
  <si>
    <t>สอ.บ้านหาญไพรวัลย์  ม.3 ต.โคกสว่าง</t>
  </si>
  <si>
    <t>090501</t>
  </si>
  <si>
    <t>05196</t>
  </si>
  <si>
    <t>สอ.บ้านหนองขุ่น ม.1  ต.หนองขุ่นใหญ่</t>
  </si>
  <si>
    <t>090601</t>
  </si>
  <si>
    <t>05197</t>
  </si>
  <si>
    <t>สอ.บ้านดงบัง ม.4   ต.หนองขุ่นใหญ่</t>
  </si>
  <si>
    <t>090602</t>
  </si>
  <si>
    <t>05198</t>
  </si>
  <si>
    <t>สอ.บ้านกุดขุ่น ม.11  ต.รอบเมือง</t>
  </si>
  <si>
    <t>090701</t>
  </si>
  <si>
    <t>05199</t>
  </si>
  <si>
    <t>สอ.บ้านโคกกลาง  ม.2 ต.ผาน้ำย้อย</t>
  </si>
  <si>
    <t>090801</t>
  </si>
  <si>
    <t>05200</t>
  </si>
  <si>
    <t>สอ.บ้านท่าทรัพย์เจริญ   ม.8 ต.ท่าสีดา</t>
  </si>
  <si>
    <t>090901</t>
  </si>
  <si>
    <t>05201</t>
  </si>
  <si>
    <t>อ.เสลภูมิ  (10)</t>
  </si>
  <si>
    <t>สอ.บ้านกุดแข้  ม.12 ต.นางาม</t>
  </si>
  <si>
    <t>100201</t>
  </si>
  <si>
    <t>05204</t>
  </si>
  <si>
    <t>สอ.บ้านพันขาง  ม.3 ต.นางาม</t>
  </si>
  <si>
    <t>100202</t>
  </si>
  <si>
    <t>05203</t>
  </si>
  <si>
    <t>สอ.บ้านโนนสนาม  ม.8 ต.เมืองไพร</t>
  </si>
  <si>
    <t>100301</t>
  </si>
  <si>
    <t>05205</t>
  </si>
  <si>
    <t>สอ.บ้านใหม่สามัคคี ม.9  ต.นาแซง</t>
  </si>
  <si>
    <t>100401</t>
  </si>
  <si>
    <t>05207</t>
  </si>
  <si>
    <t>สอ.บ้านไค่นุ่น  ม.5 ต.นาแซง</t>
  </si>
  <si>
    <t>100402</t>
  </si>
  <si>
    <t>05206</t>
  </si>
  <si>
    <t>สอ.บ้านป่าขี  ม.12  ต.นาเมือง</t>
  </si>
  <si>
    <t>100501</t>
  </si>
  <si>
    <t>05209</t>
  </si>
  <si>
    <t>สอ.บ้านนาเมือง ม.6  ต.นาเมือง</t>
  </si>
  <si>
    <t>100502</t>
  </si>
  <si>
    <t>05208</t>
  </si>
  <si>
    <t>สอ.บ้านกกทัน  ม.8 ต.วังหลวง</t>
  </si>
  <si>
    <t>100601</t>
  </si>
  <si>
    <t>05210</t>
  </si>
  <si>
    <t>สอ.บ้านท่าม่วง  ม.4 ต.ท่าม่วง</t>
  </si>
  <si>
    <t>100701</t>
  </si>
  <si>
    <t>05211</t>
  </si>
  <si>
    <t>สอ.บ้านขวาว ม.9  ต.ขวาว</t>
  </si>
  <si>
    <t>100801</t>
  </si>
  <si>
    <t>05213</t>
  </si>
  <si>
    <t>สอ.บ้านสะทอน ม.3  ต.ขวาว</t>
  </si>
  <si>
    <t>100802</t>
  </si>
  <si>
    <t>05212</t>
  </si>
  <si>
    <t>สอ.บ้านนาโพธิ์ ม.12 ต.โพธิ์ทอง</t>
  </si>
  <si>
    <t>100901</t>
  </si>
  <si>
    <t>05215</t>
  </si>
  <si>
    <t>สอ.บ้านหนองฟ้า  ม.1 ต.โพธิ์ทอง</t>
  </si>
  <si>
    <t>100902</t>
  </si>
  <si>
    <t>05214</t>
  </si>
  <si>
    <t>สอ.บ้านนาทม ม.9  ต.ภูเงิน</t>
  </si>
  <si>
    <t>101001</t>
  </si>
  <si>
    <t>05218</t>
  </si>
  <si>
    <t>สอ.บ้านหวาย   ม.1 ต.ภูเงิน</t>
  </si>
  <si>
    <t>101002</t>
  </si>
  <si>
    <t>05216</t>
  </si>
  <si>
    <t>สอ.บ้านมะหรี่  ม.12 ต.ภูเงิน</t>
  </si>
  <si>
    <t>101003</t>
  </si>
  <si>
    <t>05217</t>
  </si>
  <si>
    <t>สอ.บ้านดงหวาย ม.8  ต.เกาะแก้ว</t>
  </si>
  <si>
    <t>101101</t>
  </si>
  <si>
    <t>05219</t>
  </si>
  <si>
    <t>สอ.บ้านผักกาดหญ้า ม.3  ต.นาเลิง</t>
  </si>
  <si>
    <t>101201</t>
  </si>
  <si>
    <t>05220</t>
  </si>
  <si>
    <t>สอ.บ้านหนองจอก ม.6  ต.เหล่าน้อย</t>
  </si>
  <si>
    <t>101301</t>
  </si>
  <si>
    <t>05221</t>
  </si>
  <si>
    <t>สอ.บ้านนาวี ม.3  ต.ศรีวิลัย</t>
  </si>
  <si>
    <t>101401</t>
  </si>
  <si>
    <t>05222</t>
  </si>
  <si>
    <t>สอ.บ้านห้วยสามัคคี ม.2  ต.ศรีวิลัย</t>
  </si>
  <si>
    <t>101402</t>
  </si>
  <si>
    <t>13951</t>
  </si>
  <si>
    <t>สอ.บ้านบะหลวง ม.9  ต.หนองหลวง</t>
  </si>
  <si>
    <t>101501</t>
  </si>
  <si>
    <t>05223</t>
  </si>
  <si>
    <t>สอ.บ้านสะอาดนาดี ม.1  ต.พรสวรรค์</t>
  </si>
  <si>
    <t>101601</t>
  </si>
  <si>
    <t>05224</t>
  </si>
  <si>
    <t>สอ.บ้านน้ำจั่นใหญ่ ม.1  ต.บึงเกลือ</t>
  </si>
  <si>
    <t>101801</t>
  </si>
  <si>
    <t>05225</t>
  </si>
  <si>
    <t>สอ.บ้านหัวคู ม.4  ต.บึงเกลือ</t>
  </si>
  <si>
    <t>101802</t>
  </si>
  <si>
    <t>13952</t>
  </si>
  <si>
    <t>อ.สุวรรณภูมิ (11)</t>
  </si>
  <si>
    <t>สอ.บ้านยางเลิง  ม.5 ต.ดอกไม้</t>
  </si>
  <si>
    <t>110201</t>
  </si>
  <si>
    <t>05226</t>
  </si>
  <si>
    <t>สอ.บ้านนาใหญ่ ม.1  ต.นาใหญ่</t>
  </si>
  <si>
    <t>110301</t>
  </si>
  <si>
    <t>05227</t>
  </si>
  <si>
    <t>สอ.บ้านป่ายางชุม ม.12  ต.นาใหญ่</t>
  </si>
  <si>
    <t>110302</t>
  </si>
  <si>
    <t>14842</t>
  </si>
  <si>
    <t>สอ.บ้านสองชั้น ม.13 ต.หินกอง</t>
  </si>
  <si>
    <t>110401</t>
  </si>
  <si>
    <t>05228</t>
  </si>
  <si>
    <t>สอ.บ้านหนองอีควายน้อย ม.1  ต.เมืองทุ่ง</t>
  </si>
  <si>
    <t>110501</t>
  </si>
  <si>
    <t>05229</t>
  </si>
  <si>
    <t>สอ.บ้านตากแดด  ม.2 ต.หัวโทน</t>
  </si>
  <si>
    <t>110601</t>
  </si>
  <si>
    <t>05230</t>
  </si>
  <si>
    <t>สอ.บ้านเปลือยน้อย ม.1  ต.บ่อพันขัน</t>
  </si>
  <si>
    <t>110701</t>
  </si>
  <si>
    <t>05231</t>
  </si>
  <si>
    <t>สอ.บ้านตาหยวก ม.1  ต.ทุ่งหลวง</t>
  </si>
  <si>
    <t>110801</t>
  </si>
  <si>
    <t>05232</t>
  </si>
  <si>
    <t>สอ.บ้านสระโพนทอง ม.8 ต.ทุ่งหลวง</t>
  </si>
  <si>
    <t>110802</t>
  </si>
  <si>
    <t>13953</t>
  </si>
  <si>
    <t>สอ.บ้านดอนดู่  ม.11 ต.หัวช้าง</t>
  </si>
  <si>
    <t>110901</t>
  </si>
  <si>
    <t>05233</t>
  </si>
  <si>
    <t>สอ.บ้านเก่าน้อย ม.11  ต.น้ำคำ</t>
  </si>
  <si>
    <t>111002</t>
  </si>
  <si>
    <t>13954</t>
  </si>
  <si>
    <t>สอ.บ้านน้ำคำ ม.13  ต.น้ำคำ</t>
  </si>
  <si>
    <t>111001</t>
  </si>
  <si>
    <t>05234</t>
  </si>
  <si>
    <t>สอ.บ้านหนองแวง  ม.4 ต.ห้วยหินลาด</t>
  </si>
  <si>
    <t>111101</t>
  </si>
  <si>
    <t>05235</t>
  </si>
  <si>
    <t>สอ.บ้านคำพรินทร์ ม.7 ต.ช้างเผือก</t>
  </si>
  <si>
    <t>111201</t>
  </si>
  <si>
    <t>05236</t>
  </si>
  <si>
    <t>สอ.บ้านจานเตย ม.12  ต.ทุ่งกุลา</t>
  </si>
  <si>
    <t>111301</t>
  </si>
  <si>
    <t>05237</t>
  </si>
  <si>
    <t>สอ.บ้านหนองเม็ก ม.1 ต.ทุ่งศรีเมือง</t>
  </si>
  <si>
    <t>111401</t>
  </si>
  <si>
    <t>05238</t>
  </si>
  <si>
    <t>สอ.บ้านหนองจาน  ม.7   ต.จำปาขัน</t>
  </si>
  <si>
    <t>111501</t>
  </si>
  <si>
    <t>05239</t>
  </si>
  <si>
    <t>อ.เมืองสรวง  (12)</t>
  </si>
  <si>
    <t>สอ.บ้านหนองผือ ม.1 ต.หนองผือ</t>
  </si>
  <si>
    <t>120101</t>
  </si>
  <si>
    <t>05241</t>
  </si>
  <si>
    <t>สอ.บ้านข่อย  ม.2 ต.หนองหิน</t>
  </si>
  <si>
    <t>120201</t>
  </si>
  <si>
    <t>05242</t>
  </si>
  <si>
    <t>สอ.บ้านสูงยาง ม.7  ต.คูเมือง</t>
  </si>
  <si>
    <t>120301</t>
  </si>
  <si>
    <t>05243</t>
  </si>
  <si>
    <t>สอ.บ้านหนองยาง ม.5  ต.กกกุง</t>
  </si>
  <si>
    <t>120401</t>
  </si>
  <si>
    <t>05244</t>
  </si>
  <si>
    <t>สอ.บ้านผำ  ม.7 ต.เมืองสรวง</t>
  </si>
  <si>
    <t>120501</t>
  </si>
  <si>
    <t>05240</t>
  </si>
  <si>
    <t>อ.โพนทราย  (13)</t>
  </si>
  <si>
    <t>สอ.บ้านเกาะแก้ว  ม.6 ต.สามขา</t>
  </si>
  <si>
    <t>130201</t>
  </si>
  <si>
    <t>05245</t>
  </si>
  <si>
    <t>สอ.บ้านศรีสว่าง  ม.10 ต.ศรีสว่าง</t>
  </si>
  <si>
    <t>130301</t>
  </si>
  <si>
    <t>05246</t>
  </si>
  <si>
    <t>สอ.บ้านโพนดวน ม.1  ต.ศรีสว่าง</t>
  </si>
  <si>
    <t>130302</t>
  </si>
  <si>
    <t>14843</t>
  </si>
  <si>
    <t>สอ.บ้านยางคำ ม.1  ต.ยางคำ</t>
  </si>
  <si>
    <t>130401</t>
  </si>
  <si>
    <t>05247</t>
  </si>
  <si>
    <t>สอ.บ้านดอนสัมพันธ์ ม.3 ต.ท่าหาดยาว</t>
  </si>
  <si>
    <t>130501</t>
  </si>
  <si>
    <t>05248</t>
  </si>
  <si>
    <t>อ.อาจสามารถ  (14)</t>
  </si>
  <si>
    <t>สอ.บ้านโพนเมือง ม.2  ต.โพนเมือง</t>
  </si>
  <si>
    <t>140201</t>
  </si>
  <si>
    <t>05249</t>
  </si>
  <si>
    <t>สอ.บ้านน้ำคำ  ม.8 ต.โพนเมือง</t>
  </si>
  <si>
    <t>140202</t>
  </si>
  <si>
    <t>13955</t>
  </si>
  <si>
    <t>สอ.บ้านแจ้ง  ม.1 ต.แจ้ง</t>
  </si>
  <si>
    <t>140301</t>
  </si>
  <si>
    <t>05250</t>
  </si>
  <si>
    <t>สอ.บ้านหน่อม ม.1 ต.หน่อม</t>
  </si>
  <si>
    <t>140401</t>
  </si>
  <si>
    <t>05251</t>
  </si>
  <si>
    <t>สอ.บ้านหนองหมื่นถ่าน ม.13 ต.หนองหมื่นถ่าน</t>
  </si>
  <si>
    <t>140501</t>
  </si>
  <si>
    <t>05253</t>
  </si>
  <si>
    <t>สอ.บ้านสีสวาด  ม.1 ต.หนองหมื่นถ่าน</t>
  </si>
  <si>
    <t>140502</t>
  </si>
  <si>
    <t>05252</t>
  </si>
  <si>
    <t>สอ.บ้านหนองขาม  ม.1 ต.หนองขาม</t>
  </si>
  <si>
    <t>140601</t>
  </si>
  <si>
    <t>05254</t>
  </si>
  <si>
    <t>สอ.บ้านหนองแฮด ม.13  ต.หนองขาม</t>
  </si>
  <si>
    <t>140602</t>
  </si>
  <si>
    <t>05255</t>
  </si>
  <si>
    <t>สอ.บ้านรวมไทย ม.4  ต.โหรา</t>
  </si>
  <si>
    <t>140701</t>
  </si>
  <si>
    <t>05256</t>
  </si>
  <si>
    <t>สอ.บ้านหนองบัว ม.1  ต.หนองบัว</t>
  </si>
  <si>
    <t>140801</t>
  </si>
  <si>
    <t>05257</t>
  </si>
  <si>
    <t>สอ.บ้านยางเฌอ  ม.7 ต.ขี้เหล็ก</t>
  </si>
  <si>
    <t>140901</t>
  </si>
  <si>
    <t>05259</t>
  </si>
  <si>
    <t>สอ.บ้านหนองตาโฮม  ม.2 ต.ขี้เหล็ก</t>
  </si>
  <si>
    <t>140902</t>
  </si>
  <si>
    <t>05258</t>
  </si>
  <si>
    <t>สอ.บ้านดู่  ม.1  ต.ดู่</t>
  </si>
  <si>
    <t>141001</t>
  </si>
  <si>
    <t>05260</t>
  </si>
  <si>
    <t>อ.เมยวดี  (15)</t>
  </si>
  <si>
    <t>สอ.บ้านชุมพร ม.1  ต.ชุมพร</t>
  </si>
  <si>
    <t>150201</t>
  </si>
  <si>
    <t>05261</t>
  </si>
  <si>
    <t>สอ.บ้านโคกสี  ม.11 ต.ชุมพร</t>
  </si>
  <si>
    <t>150202</t>
  </si>
  <si>
    <t>05262</t>
  </si>
  <si>
    <t>สอ.บ้านบุ่งเลิศ ม.1  ต.บุ่งเลิศ</t>
  </si>
  <si>
    <t>150301</t>
  </si>
  <si>
    <t>05263</t>
  </si>
  <si>
    <t>สอ.บ้านคำนางตุ้ม  ม.5  ต.บุ่งเลิศ</t>
  </si>
  <si>
    <t>150302</t>
  </si>
  <si>
    <t>05264</t>
  </si>
  <si>
    <t>สอ.บ้านชมสะอาด ม.1  ต.ชมสะอาด</t>
  </si>
  <si>
    <t>150401</t>
  </si>
  <si>
    <t>05265</t>
  </si>
  <si>
    <t>อ.ศรีสมเด็จ  (16)</t>
  </si>
  <si>
    <t>สอ.บ้านเหล่าใหญ่  ม.4 ต.โพธิ์ทอง</t>
  </si>
  <si>
    <t>160101</t>
  </si>
  <si>
    <t>05266</t>
  </si>
  <si>
    <t>สอ.บ้านเมืองเปลือย  ม.1 ต.เมืองเปลือย</t>
  </si>
  <si>
    <t>160301</t>
  </si>
  <si>
    <t>05267</t>
  </si>
  <si>
    <t>สอ.บ้านหนองใหญ่  ม.9 ต.หนองใหญ่</t>
  </si>
  <si>
    <t>160401</t>
  </si>
  <si>
    <t>05268</t>
  </si>
  <si>
    <t>สอ.บ้านสวนจิก ม.13   ต.สวนจิก</t>
  </si>
  <si>
    <t>160501</t>
  </si>
  <si>
    <t>05270</t>
  </si>
  <si>
    <t>สอ.บ้านโพธิ์สัย ม.4  ต.โพธิ์สัย</t>
  </si>
  <si>
    <t>160601</t>
  </si>
  <si>
    <t>05271</t>
  </si>
  <si>
    <t>สอ.บ้านหนองแวงควง ม.11  ต.หนองแวงควง</t>
  </si>
  <si>
    <t>160701</t>
  </si>
  <si>
    <t>05272</t>
  </si>
  <si>
    <t>สอ.บ้านบาก  ม.7 ต.บ้านบาก</t>
  </si>
  <si>
    <t>160801</t>
  </si>
  <si>
    <t>13956</t>
  </si>
  <si>
    <t>อ.จังหาร  (17)</t>
  </si>
  <si>
    <t>สอ.บ้านพยอม  ม.4 ต.ดินดำ</t>
  </si>
  <si>
    <t>170101</t>
  </si>
  <si>
    <t>05273</t>
  </si>
  <si>
    <t>สอ.บ้านหนองบัวรอง ม.10  ต.ดินดำ</t>
  </si>
  <si>
    <t>170102</t>
  </si>
  <si>
    <t>05274</t>
  </si>
  <si>
    <t>สอ.บ้านม่วงน้ำ  ม.3 ต.ปาฝา</t>
  </si>
  <si>
    <t>170201</t>
  </si>
  <si>
    <t>05275</t>
  </si>
  <si>
    <t>สอ.บ้านท่าลาด  ม.4 ต.ม่วงลาด</t>
  </si>
  <si>
    <t>170301</t>
  </si>
  <si>
    <t>05276</t>
  </si>
  <si>
    <t>สอ.บ้านเปลือยตาล ม.5 ต.ดงสิงห์</t>
  </si>
  <si>
    <t>170501</t>
  </si>
  <si>
    <t>05277</t>
  </si>
  <si>
    <t>สอ.บ้านกอกแก้ว ม.2  ต.ดงสิงห์</t>
  </si>
  <si>
    <t>170502</t>
  </si>
  <si>
    <t>13957</t>
  </si>
  <si>
    <t>สอ.บ้านยางใหญ่ ม.4  ต.ยางใหญ่</t>
  </si>
  <si>
    <t>170601</t>
  </si>
  <si>
    <t>05278</t>
  </si>
  <si>
    <t>สอ.บ้านอนามัย  ม.2  ต.ผักแว่น</t>
  </si>
  <si>
    <t>170701</t>
  </si>
  <si>
    <t>05279</t>
  </si>
  <si>
    <t>สอ.บ้านบาก  ม.6 ต.ผักแว่น</t>
  </si>
  <si>
    <t>170702</t>
  </si>
  <si>
    <t>14844</t>
  </si>
  <si>
    <t>สอ.บ้านแซงแหลม  ม.6 ต.แสนชาติ</t>
  </si>
  <si>
    <t>170801</t>
  </si>
  <si>
    <t>13958</t>
  </si>
  <si>
    <t>กิ่ง อ.เชียงขวัญ (18)</t>
  </si>
  <si>
    <t>สอ.บ้านคุยขนวน  ม.8 ต.เชียงขวัญ</t>
  </si>
  <si>
    <t>180101</t>
  </si>
  <si>
    <t>05280</t>
  </si>
  <si>
    <t>สอ.บ้านพลับพลา  ม.1  ต.พลับพลา</t>
  </si>
  <si>
    <t>180201</t>
  </si>
  <si>
    <t>05281</t>
  </si>
  <si>
    <t>สอ.บ้านวังยาว  ม.9 ต.พลับพลา</t>
  </si>
  <si>
    <t>180202</t>
  </si>
  <si>
    <t>05282</t>
  </si>
  <si>
    <t>สอ.บ้านดอนยาง  ม.2  ต.พระธาตุ</t>
  </si>
  <si>
    <t>180301</t>
  </si>
  <si>
    <t>05283</t>
  </si>
  <si>
    <t>สอ.บ้านเหล่าสามัคคี  ม.10  ต.พระเจ้า</t>
  </si>
  <si>
    <t>180401</t>
  </si>
  <si>
    <t>05284</t>
  </si>
  <si>
    <t>สอ.บ้านไผ่ ม.10  ต.หมูม้น</t>
  </si>
  <si>
    <t>180501</t>
  </si>
  <si>
    <t>05285</t>
  </si>
  <si>
    <t>สอ.บ้านเขืองใหญ่  ม.3  ต.บ้านเขือง</t>
  </si>
  <si>
    <t>180601</t>
  </si>
  <si>
    <t>05286</t>
  </si>
  <si>
    <t>กิ่ง อ.หนองฮี (19)</t>
  </si>
  <si>
    <t>สอ.บ้านดอนกลอย  ม.6  ต.หนองฮี</t>
  </si>
  <si>
    <t>190101</t>
  </si>
  <si>
    <t>13959</t>
  </si>
  <si>
    <t>สอ.บ้านศาลางาม  ม.1  ต.หนองฮี</t>
  </si>
  <si>
    <t>190102</t>
  </si>
  <si>
    <t>05287</t>
  </si>
  <si>
    <t>สอ.บ้านสาวแห  ม.1 ต.สาวแห</t>
  </si>
  <si>
    <t>190201</t>
  </si>
  <si>
    <t>05288</t>
  </si>
  <si>
    <t>สอ.บ้านวารีเกษม ม.2  ต.ดูกอึ่ง</t>
  </si>
  <si>
    <t>190301</t>
  </si>
  <si>
    <t>05289</t>
  </si>
  <si>
    <t>สอ.บ้านหนองไศล  ม.7 ต.ดูกอึ่ง</t>
  </si>
  <si>
    <t>190302</t>
  </si>
  <si>
    <t>13960</t>
  </si>
  <si>
    <t>สอ.บ้านขมิ้น  ม.13 ต.เด่นราษฎร์</t>
  </si>
  <si>
    <t>190401</t>
  </si>
  <si>
    <t>05290</t>
  </si>
  <si>
    <t>สอ.บ้านเด่นราษฎร์  ม.6  ต.เด่นราษฎร์</t>
  </si>
  <si>
    <t>190402</t>
  </si>
  <si>
    <t>13961</t>
  </si>
  <si>
    <t>กิ่ง อ.ทุ่งเขาหลวง (20)</t>
  </si>
  <si>
    <t>สอ.บ้านจาน  ม.4  ต.ทุ่งเขาหลวง</t>
  </si>
  <si>
    <t>200101</t>
  </si>
  <si>
    <t>13962</t>
  </si>
  <si>
    <t>สอ.บ้านยางด่อ  ม.4  ต.เทอดไทย</t>
  </si>
  <si>
    <t>200201</t>
  </si>
  <si>
    <t>05142</t>
  </si>
  <si>
    <t>สอ.บ้านมะบ้า  ม.3 ต.บึงงาม</t>
  </si>
  <si>
    <t>200301</t>
  </si>
  <si>
    <t>05140</t>
  </si>
  <si>
    <t>สอ.บ้านหวายหลึม  ม.6  ต.มะบ้า</t>
  </si>
  <si>
    <t>200401</t>
  </si>
  <si>
    <t>05138</t>
  </si>
  <si>
    <t>สอ.บ้านบัวหลวง  ม.3  ต.เหล่า</t>
  </si>
  <si>
    <t>200501</t>
  </si>
  <si>
    <t>05137</t>
  </si>
  <si>
    <t>010302</t>
  </si>
  <si>
    <t>สอ.บ้านหนองนาสร้าง ม.10 ต.เหนือเมือง</t>
  </si>
  <si>
    <t>กลุ่มอายุ</t>
  </si>
  <si>
    <t>(ปี)</t>
  </si>
  <si>
    <t>จำนวน</t>
  </si>
  <si>
    <t>ร้อยละ</t>
  </si>
  <si>
    <t>รวมกลุ่ม</t>
  </si>
  <si>
    <t xml:space="preserve"> 0-4</t>
  </si>
  <si>
    <t>รวม  0-1 ปี</t>
  </si>
  <si>
    <t xml:space="preserve"> 5-9</t>
  </si>
  <si>
    <t>รวม 5-14 ปี</t>
  </si>
  <si>
    <t xml:space="preserve"> 10-14</t>
  </si>
  <si>
    <t>รวม 0-14 ปี</t>
  </si>
  <si>
    <t xml:space="preserve"> 15-19</t>
  </si>
  <si>
    <t xml:space="preserve"> 20-24</t>
  </si>
  <si>
    <t xml:space="preserve"> 25-29</t>
  </si>
  <si>
    <t xml:space="preserve"> 30-34</t>
  </si>
  <si>
    <t>ญ 15-45 ปี</t>
  </si>
  <si>
    <t>รวม 60 ปีขึ้นไป</t>
  </si>
  <si>
    <t xml:space="preserve"> 35-39</t>
  </si>
  <si>
    <t>ญ 30-45 ปี</t>
  </si>
  <si>
    <t xml:space="preserve"> 40-44</t>
  </si>
  <si>
    <t>ญ 30-59 ปี</t>
  </si>
  <si>
    <t xml:space="preserve"> 45-49</t>
  </si>
  <si>
    <t xml:space="preserve"> 50-54</t>
  </si>
  <si>
    <t xml:space="preserve"> 55-59</t>
  </si>
  <si>
    <t>รวม15-59 ปี</t>
  </si>
  <si>
    <t xml:space="preserve"> 60-64</t>
  </si>
  <si>
    <t xml:space="preserve"> 65-69</t>
  </si>
  <si>
    <t xml:space="preserve"> 70-74</t>
  </si>
  <si>
    <t>75+</t>
  </si>
  <si>
    <t>แหล่งที่มา:  กรมการปกครอง   กระทรวงมหาดไทย    http://www.dopa.go.th</t>
  </si>
  <si>
    <t>ที่มา:กรมการปกครอง กระทรวงมหาดไทย  http://www.dopa.go.th</t>
  </si>
  <si>
    <t>อำเภอ/กิ่งอำเภอ</t>
  </si>
  <si>
    <t>อายุ(ปี)</t>
  </si>
  <si>
    <t xml:space="preserve"> &lt;1</t>
  </si>
  <si>
    <t xml:space="preserve"> &gt;100</t>
  </si>
  <si>
    <t>CUP</t>
  </si>
  <si>
    <t>CUPรพ.ร้อยเอ็ด</t>
  </si>
  <si>
    <t>CUPพนมไพร</t>
  </si>
  <si>
    <t>CUPเสลภูมิ</t>
  </si>
  <si>
    <t>ปี พ.ศ</t>
  </si>
  <si>
    <t>อำเภอ</t>
  </si>
  <si>
    <t xml:space="preserve">    อำเภอ </t>
  </si>
  <si>
    <t>รวม  อำเภอ(คน)</t>
  </si>
  <si>
    <t>เทศบาลตำบลปอภาร</t>
  </si>
  <si>
    <t>เทศบาลตำบลโนนตาล</t>
  </si>
  <si>
    <t>เทศบาลตำบลดงแดง</t>
  </si>
  <si>
    <t>เทศบาลตำบลหัวช้าง</t>
  </si>
  <si>
    <t>เทศบาลตำบลโคกล่าม</t>
  </si>
  <si>
    <t>เทศบาลตำบลอุ่มเม้า</t>
  </si>
  <si>
    <t>เทศบาลตำบลโพธิ์ชัย</t>
  </si>
  <si>
    <t>เทศบาลตำบลโพนทอง</t>
  </si>
  <si>
    <t>เทศบาลตำบลคำพอุง</t>
  </si>
  <si>
    <t>เทศบาลตำบลอัคคะคำ</t>
  </si>
  <si>
    <t>เทศบาลตำบลเมืองไพร</t>
  </si>
  <si>
    <t>เทศบาลตำบลขวาว</t>
  </si>
  <si>
    <t>เทศบาลตำบลดินดำ</t>
  </si>
  <si>
    <t xml:space="preserve"> 0-4 ปี</t>
  </si>
  <si>
    <t xml:space="preserve"> 5- 9  ปี</t>
  </si>
  <si>
    <t>10 - 14 ปี</t>
  </si>
  <si>
    <t>15 - 24  ปี</t>
  </si>
  <si>
    <t>25 - 34 ปี</t>
  </si>
  <si>
    <t>35-44 ปี</t>
  </si>
  <si>
    <t>45-54 ปี</t>
  </si>
  <si>
    <t>55-64 ปี</t>
  </si>
  <si>
    <t>65 ปีขึ้นไป</t>
  </si>
  <si>
    <t>ประชากรจำแนกตามกลุ่มอายุ   จำแนกรายอำเภอ  ปี  2553</t>
  </si>
  <si>
    <t>ประชากรจำแนกตามกลุ่มอายุ   จำแนกรายอำเภอ  ปี  2552</t>
  </si>
  <si>
    <t>ประชากรจำแนกตามกลุ่มอายุ   จำแนกรายอำเภอ  ปี  2551</t>
  </si>
  <si>
    <t>ประชากรจำแนกตามกลุ่มอายุ   จำแนกรายอำเภอ  ปี  2550</t>
  </si>
  <si>
    <t>ประชากรจำแนกตามกลุ่มอายุ   จำแนกรายอำเภอ  ปี  2549</t>
  </si>
  <si>
    <t>ปี พ.ศ.</t>
  </si>
  <si>
    <t>รพ.</t>
  </si>
  <si>
    <t>สต.</t>
  </si>
  <si>
    <t>และ.เชียงขวัญ</t>
  </si>
  <si>
    <t>และหนองฮี</t>
  </si>
  <si>
    <t>และทุ่งเขาหลวง</t>
  </si>
  <si>
    <t>จังหวัดร้อยเอ็ด ปี 2555</t>
  </si>
  <si>
    <t>ข้อมูล ณ 31 ธันวาคม 2554</t>
  </si>
  <si>
    <t xml:space="preserve">      ข้อมูลประชากรรายอำเภอ  ปี    2547 -  2555</t>
  </si>
  <si>
    <t>ประชากรตามทะเบียนราษฎร์    จังหวัดร้อยเอ็ด  ปี 2530 - 2555</t>
  </si>
  <si>
    <t xml:space="preserve">  รหัสและชื่อสถานบริการที่ใช้ในโปรแกรมเฝ้าระวังทางระบาดวิทยา  จังหวัดร้อยเอ็ด  ปี  2555</t>
  </si>
  <si>
    <t>ประชากร  จำแนกตามเพศและกลุ่มอายุ  จังหวัดร้อยเอ็ด  ปี 2555</t>
  </si>
  <si>
    <t xml:space="preserve"> 0-5</t>
  </si>
  <si>
    <t xml:space="preserve"> 10-24</t>
  </si>
  <si>
    <t xml:space="preserve"> &gt;=35</t>
  </si>
  <si>
    <t xml:space="preserve"> &gt;=40</t>
  </si>
  <si>
    <t>30-45 ปี</t>
  </si>
  <si>
    <t>ข้อมูล   ณ   31 ธันวาคม 2554</t>
  </si>
  <si>
    <t>ข้อมูลประชากร  จำแนกนอกเขต/ในเขต เทศบาล จังหวัดร้อยเอ็ด ปี 2555</t>
  </si>
  <si>
    <t>จำนวนหลังคาเรือน  จำแนกนอกเขต/ในเขต เทศบาล จังหวัดร้อยเอ็ด ปี 2555</t>
  </si>
  <si>
    <t>ประชากร  จำแนกรายอำเภอและอายุรายปี     จังหวัดร้อยเอ็ด    ปี 2555</t>
  </si>
  <si>
    <t>ข้อมูล  ณ 31 ธันวาคม 2554</t>
  </si>
  <si>
    <t>ประชากรจำแนกตามกลุ่มอายุ   จังหวัดร้อยเอ็ด   ปี  2547  -  2555</t>
  </si>
  <si>
    <t>ข้อมูลประชากรรายตำบล   จังหวัดร้อยเอ็ด  ปี  2555</t>
  </si>
  <si>
    <t>ข้อมูล ณ 31 ธันวาคม 2554   ที่มา: ปกครองจังหวัดร้อยเอ็ด</t>
  </si>
  <si>
    <t>รวมทั้งหมด</t>
  </si>
  <si>
    <t>ตำบลในเมือง</t>
  </si>
  <si>
    <t>ตำบลรอบเมือง</t>
  </si>
  <si>
    <t>ตำบลเหนือเมือง</t>
  </si>
  <si>
    <t>ตำบลขอนแก่น</t>
  </si>
  <si>
    <t>ตำบลนาโพธิ์</t>
  </si>
  <si>
    <t>ตำบลสะอาดสมบูรณ์</t>
  </si>
  <si>
    <t>ตำบลสีแก้ว</t>
  </si>
  <si>
    <t>ตำบลปอภาร  (ปอพาน)</t>
  </si>
  <si>
    <t>ตำบลโนนรัง</t>
  </si>
  <si>
    <t>ตำบลหนองแก้ว</t>
  </si>
  <si>
    <t>ตำบลหนองแวง</t>
  </si>
  <si>
    <t>ตำบลดงลาน</t>
  </si>
  <si>
    <t>ตำบลแคนใหญ่</t>
  </si>
  <si>
    <t>ตำบลโนนตาล</t>
  </si>
  <si>
    <t>ตำบลเมืองทอง</t>
  </si>
  <si>
    <t>ตำบลเกษตรวิสัย</t>
  </si>
  <si>
    <t>ตำบลเมืองบัว</t>
  </si>
  <si>
    <t>ตำบลเหล่าหลวง</t>
  </si>
  <si>
    <t>ตำบลสิงห์โคก</t>
  </si>
  <si>
    <t>ตำบลดงครั่งใหญ่</t>
  </si>
  <si>
    <t>ตำบลบ้านฝาง</t>
  </si>
  <si>
    <t>ตำบลกำแพง</t>
  </si>
  <si>
    <t>ตำบลกู่กาสิงห์</t>
  </si>
  <si>
    <t>ตำบลน้ำอ้อม</t>
  </si>
  <si>
    <t>ตำบลโนนสว่าง</t>
  </si>
  <si>
    <t>ตำบลทุ่งทอง</t>
  </si>
  <si>
    <t>ตำบลดงครั่งน้อย</t>
  </si>
  <si>
    <t>ตำบลบัวแดง</t>
  </si>
  <si>
    <t>ตำบลดอกล้ำ</t>
  </si>
  <si>
    <t>ตำบลหนองแคน</t>
  </si>
  <si>
    <t>ตำบลโพนสูง</t>
  </si>
  <si>
    <t>ตำบลโนนสวรรค์</t>
  </si>
  <si>
    <t>ตำบลสระบัว</t>
  </si>
  <si>
    <t>ตำบลโนนสง่า</t>
  </si>
  <si>
    <t>ตำบลขี้เหล็ก</t>
  </si>
  <si>
    <t>ตำบลหัวช้าง</t>
  </si>
  <si>
    <t>ตำบลหนองผือ</t>
  </si>
  <si>
    <t>ตำบลเมืองหงส์</t>
  </si>
  <si>
    <t>ตำบลโคกล่าม</t>
  </si>
  <si>
    <t>ตำบลน้ำใส</t>
  </si>
  <si>
    <t>ตำบลดงแดง</t>
  </si>
  <si>
    <t>ตำบลดงกลาง</t>
  </si>
  <si>
    <t>ตำบลป่าสังข์</t>
  </si>
  <si>
    <t>ตำบลอีง่อง</t>
  </si>
  <si>
    <t>ตำบลลิ้นฟ้า</t>
  </si>
  <si>
    <t>ตำบลดู่น้อย</t>
  </si>
  <si>
    <t>ตำบลศรีโคตร</t>
  </si>
  <si>
    <t>ตำบลนิเวศน์</t>
  </si>
  <si>
    <t>ตำลธงธานี</t>
  </si>
  <si>
    <t>ตำบลหนองไผ่</t>
  </si>
  <si>
    <t>ตำบลธวัชบุรี</t>
  </si>
  <si>
    <t>ตำบลอุ่มเม้า</t>
  </si>
  <si>
    <t>ตำบลมะอึ</t>
  </si>
  <si>
    <t>ตำบลเขวาทุ่ง</t>
  </si>
  <si>
    <t>ตำบลไพศาล</t>
  </si>
  <si>
    <t>ตำบลเมืองน้อย</t>
  </si>
  <si>
    <t>ตำบลบึงนคร</t>
  </si>
  <si>
    <t>ตำบลราชธานี</t>
  </si>
  <si>
    <t>ตำบลหนองพอก</t>
  </si>
  <si>
    <t>ตำบลพนมไพร</t>
  </si>
  <si>
    <t>ตำบลแสนสุข</t>
  </si>
  <si>
    <t>ตำบลกุดน้ำใส</t>
  </si>
  <si>
    <t>ตำบลหนองทัพไทย</t>
  </si>
  <si>
    <t>ตำบลโพธิ์ใหญ่</t>
  </si>
  <si>
    <t>ตำบลวารีสวัสดิ์</t>
  </si>
  <si>
    <t>ตำบลโคกสว่าง</t>
  </si>
  <si>
    <t>ตำบลโพธิ์ชัย</t>
  </si>
  <si>
    <t>ตำบลนานวล</t>
  </si>
  <si>
    <t>ตำบลคำไฮ</t>
  </si>
  <si>
    <t>ตำบลสระแก้ว</t>
  </si>
  <si>
    <t>ตำบลค้อใหญ่</t>
  </si>
  <si>
    <t>ตำบลชานุวรรณ</t>
  </si>
  <si>
    <t>ตำบลแวง</t>
  </si>
  <si>
    <t>ตำบลโคกกกม่วง</t>
  </si>
  <si>
    <t>ตำบลนาอุดม</t>
  </si>
  <si>
    <t>ตำบลสว่าง</t>
  </si>
  <si>
    <t>ตำบลหนองใหญ่</t>
  </si>
  <si>
    <t>ตำบลโพธิ์ทอง</t>
  </si>
  <si>
    <t>ตำบลโนนชัยศรี</t>
  </si>
  <si>
    <t>ตำบลโพธิ์ศรีสว่าง</t>
  </si>
  <si>
    <t>ตำบลอุ่มเม่า</t>
  </si>
  <si>
    <t>ตำบลคำนาดี</t>
  </si>
  <si>
    <t>ตำบลพรมสวรรค์</t>
  </si>
  <si>
    <t>ตำบลสระนกแก้ว</t>
  </si>
  <si>
    <t>ตำบลวังสามัคคี</t>
  </si>
  <si>
    <t>ตำบลโคกสูง</t>
  </si>
  <si>
    <t>ตำบลขามเปี้ย</t>
  </si>
  <si>
    <t>ตำบลเชียงใหม่</t>
  </si>
  <si>
    <t>ตำบลบัวคำ</t>
  </si>
  <si>
    <t>ตำบลอัคคะคำ</t>
  </si>
  <si>
    <t>ตำบลสะอาด</t>
  </si>
  <si>
    <t>ตำบลคำพอุง</t>
  </si>
  <si>
    <t>ตำบลหนองตาไก้</t>
  </si>
  <si>
    <t>ตำบลดอนโอง</t>
  </si>
  <si>
    <t>ตำบลโพธิ์ศรี</t>
  </si>
  <si>
    <t>ตำบลบึงงาม</t>
  </si>
  <si>
    <t>ตำบลภูเขาทอง</t>
  </si>
  <si>
    <t>ตำบลกกโพธิ์</t>
  </si>
  <si>
    <t>ตำบลหนองขุ่นใหญ่</t>
  </si>
  <si>
    <t>ตำบลผาน้ำย้อย</t>
  </si>
  <si>
    <t>ตำบลท่าสีดา</t>
  </si>
  <si>
    <t>ตำบลกลาง</t>
  </si>
  <si>
    <t>ตำบลนางาม</t>
  </si>
  <si>
    <t>ตำบลเมืองไพร</t>
  </si>
  <si>
    <t>ตำบลนาแซง</t>
  </si>
  <si>
    <t>ตำบลนาเมือง</t>
  </si>
  <si>
    <t>ตำบลวังหลวง</t>
  </si>
  <si>
    <t>ตำบลท่าม่วง</t>
  </si>
  <si>
    <t>ตำบลขวาว</t>
  </si>
  <si>
    <t>ตำบลภูเงิน</t>
  </si>
  <si>
    <t>ตำบลเกาะแก้ว</t>
  </si>
  <si>
    <t>ตำบลนาเลิง</t>
  </si>
  <si>
    <t>ตำบลเหล่าน้อย</t>
  </si>
  <si>
    <t>ตำบลศรีวิลัย</t>
  </si>
  <si>
    <t>ตำบลหนองหลวง</t>
  </si>
  <si>
    <t>ตำบลพรสวรรค์</t>
  </si>
  <si>
    <t>ตำบลขวัญเมือง</t>
  </si>
  <si>
    <t>ตำบลบึงเกลือ</t>
  </si>
  <si>
    <t>ตำบลสระคู</t>
  </si>
  <si>
    <t>ตำบลดอกไม้</t>
  </si>
  <si>
    <t>ตำบลนาใหญ่</t>
  </si>
  <si>
    <t>ตำบลหินกอง</t>
  </si>
  <si>
    <t>ตำบลเมืองทุ่ง</t>
  </si>
  <si>
    <t>ตำบลหัวโทน</t>
  </si>
  <si>
    <t>ตำบลบ่อพันขัน</t>
  </si>
  <si>
    <t>ตำบลทุ่งหลวง</t>
  </si>
  <si>
    <t>ตำบลน้ำคำ</t>
  </si>
  <si>
    <t>ตำบลห้วยหินลาด</t>
  </si>
  <si>
    <t>ตำบลช้างเผือก</t>
  </si>
  <si>
    <t>ตำบลทุ่งกุลา</t>
  </si>
  <si>
    <t>ตำบลทุ่งศรีเมือง</t>
  </si>
  <si>
    <t>ตำบลจำปาขัน</t>
  </si>
  <si>
    <t>ตำบลหนองหิน</t>
  </si>
  <si>
    <t>ตำบลคูเมือง</t>
  </si>
  <si>
    <t>ตำบลกกกุง</t>
  </si>
  <si>
    <t>ตำบลเมืองสรวง</t>
  </si>
  <si>
    <t>ตำบลโพนทราย</t>
  </si>
  <si>
    <t>ตำบลสามขา</t>
  </si>
  <si>
    <t>ตำบลศรีสว่าง</t>
  </si>
  <si>
    <t>ตำบลยางคำ</t>
  </si>
  <si>
    <t>ตำบลท่าหาดยาว</t>
  </si>
  <si>
    <t>ตำบลอาจสามารถ</t>
  </si>
  <si>
    <t>ตำบลโพนเมือง</t>
  </si>
  <si>
    <t>ตำบลบ้านแจ้ง</t>
  </si>
  <si>
    <t>ตำบลหน่อม</t>
  </si>
  <si>
    <t>ตำบลหนองหมื่นถ่าน</t>
  </si>
  <si>
    <t>ตำบลหนองขาม</t>
  </si>
  <si>
    <t>ตำบลโหรา</t>
  </si>
  <si>
    <t>ตำบลหนองบัว</t>
  </si>
  <si>
    <t>ตำบลบ้านดู่</t>
  </si>
  <si>
    <t>ตำบลเมยวดี</t>
  </si>
  <si>
    <t>ตำบลชุมพร</t>
  </si>
  <si>
    <t>ตำบลบุ่งเลิศ</t>
  </si>
  <si>
    <t>ตำบลชมสะอาด</t>
  </si>
  <si>
    <t>ตำบลศรีสมเด็จ</t>
  </si>
  <si>
    <t>ตำบลเมืองเปลือย</t>
  </si>
  <si>
    <t>ตำบลสวนจิก</t>
  </si>
  <si>
    <t>ตำบลโพธิ์สัย</t>
  </si>
  <si>
    <t>ตำบลหนองแวงควง</t>
  </si>
  <si>
    <t>ตำบลบ้านบาก</t>
  </si>
  <si>
    <t>ตำบลดินดำ</t>
  </si>
  <si>
    <t>ตำบลปาฝา</t>
  </si>
  <si>
    <t>ตำบลม่วงลาด</t>
  </si>
  <si>
    <t>ตำบลจังหาร</t>
  </si>
  <si>
    <t>ตำบลดงสิงห์</t>
  </si>
  <si>
    <t>ตำบลยางใหญ่</t>
  </si>
  <si>
    <t>ตำบลผักแว่น</t>
  </si>
  <si>
    <t>ตำบลแสนชาติ</t>
  </si>
  <si>
    <t>อำเภอเชียงขวัญ</t>
  </si>
  <si>
    <t>ตำบลเชียงขวัญ</t>
  </si>
  <si>
    <t>ตำบลพลับพลา</t>
  </si>
  <si>
    <t>ตำบลพระธาตุ</t>
  </si>
  <si>
    <t>ตำบลพระเจ้า</t>
  </si>
  <si>
    <t>ตำบลหมูม้น</t>
  </si>
  <si>
    <t>ตำบลบ้านเขือง</t>
  </si>
  <si>
    <t>อำเภอหนองฮี</t>
  </si>
  <si>
    <t>ตำบลหนองฮี</t>
  </si>
  <si>
    <t>ตำบลสาวแห</t>
  </si>
  <si>
    <t>ตำบลดูกอึ่ง</t>
  </si>
  <si>
    <t>ตำบลเด่นราษฎร์</t>
  </si>
  <si>
    <t>อำเภอทุ่งเขาหลวง</t>
  </si>
  <si>
    <t>ตำบลทุ่งเขาหลวง</t>
  </si>
  <si>
    <t>ตำบลเทอดไทย</t>
  </si>
  <si>
    <t>ตำบลมะบ้า</t>
  </si>
  <si>
    <t>ตำบลเหล่า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</si>
</sst>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_);_(* \(#,##0\);_(* &quot;-&quot;??_);_(@_)"/>
    <numFmt numFmtId="190" formatCode="_(* #,##0.00_);_(* \(#,##0.00\);_(* &quot;-&quot;??_);_(@_)"/>
    <numFmt numFmtId="191" formatCode="0.0000"/>
    <numFmt numFmtId="192" formatCode="0.000"/>
    <numFmt numFmtId="193" formatCode="#,##0_ ;\-#,##0\ "/>
  </numFmts>
  <fonts count="85">
    <font>
      <sz val="14"/>
      <name val="Cordia New"/>
      <family val="0"/>
    </font>
    <font>
      <sz val="12"/>
      <name val="Cordia New"/>
      <family val="2"/>
    </font>
    <font>
      <sz val="12"/>
      <name val="AngsanaUPC"/>
      <family val="1"/>
    </font>
    <font>
      <b/>
      <sz val="14"/>
      <name val="Cordia New"/>
      <family val="2"/>
    </font>
    <font>
      <sz val="10"/>
      <name val="Cordia New"/>
      <family val="2"/>
    </font>
    <font>
      <sz val="8"/>
      <name val="Cordia New"/>
      <family val="0"/>
    </font>
    <font>
      <b/>
      <sz val="16"/>
      <name val="Cordia New"/>
      <family val="2"/>
    </font>
    <font>
      <b/>
      <sz val="14"/>
      <color indexed="10"/>
      <name val="Cordia New"/>
      <family val="2"/>
    </font>
    <font>
      <b/>
      <u val="single"/>
      <sz val="14"/>
      <name val="Cordia New"/>
      <family val="2"/>
    </font>
    <font>
      <b/>
      <sz val="14"/>
      <color indexed="12"/>
      <name val="Cordia New"/>
      <family val="2"/>
    </font>
    <font>
      <sz val="16"/>
      <name val="AngsanaUPC"/>
      <family val="1"/>
    </font>
    <font>
      <b/>
      <sz val="10"/>
      <name val="Cordia New"/>
      <family val="2"/>
    </font>
    <font>
      <sz val="16"/>
      <name val="Cordia New"/>
      <family val="2"/>
    </font>
    <font>
      <sz val="14"/>
      <name val="Angsana New"/>
      <family val="1"/>
    </font>
    <font>
      <b/>
      <sz val="16"/>
      <color indexed="12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4"/>
      <color indexed="8"/>
      <name val="Cordia New"/>
      <family val="2"/>
    </font>
    <font>
      <b/>
      <sz val="14"/>
      <color indexed="8"/>
      <name val="Angsana New"/>
      <family val="1"/>
    </font>
    <font>
      <sz val="12"/>
      <color indexed="12"/>
      <name val="AngsanaUPC"/>
      <family val="1"/>
    </font>
    <font>
      <b/>
      <sz val="10"/>
      <color indexed="12"/>
      <name val="Cordia New"/>
      <family val="2"/>
    </font>
    <font>
      <b/>
      <sz val="16"/>
      <color indexed="12"/>
      <name val="AngsanaUPC"/>
      <family val="1"/>
    </font>
    <font>
      <b/>
      <sz val="18"/>
      <color indexed="12"/>
      <name val="AngsanaUPC"/>
      <family val="1"/>
    </font>
    <font>
      <b/>
      <sz val="18"/>
      <color indexed="14"/>
      <name val="AngsanaUPC"/>
      <family val="1"/>
    </font>
    <font>
      <sz val="12"/>
      <color indexed="10"/>
      <name val="AngsanaUPC"/>
      <family val="1"/>
    </font>
    <font>
      <sz val="14"/>
      <color indexed="10"/>
      <name val="Cordia New"/>
      <family val="0"/>
    </font>
    <font>
      <b/>
      <sz val="14"/>
      <color indexed="12"/>
      <name val="AngsanaUPC"/>
      <family val="1"/>
    </font>
    <font>
      <b/>
      <sz val="10"/>
      <color indexed="12"/>
      <name val="AngsanaUPC"/>
      <family val="1"/>
    </font>
    <font>
      <b/>
      <sz val="12"/>
      <color indexed="12"/>
      <name val="AngsanaUPC"/>
      <family val="1"/>
    </font>
    <font>
      <b/>
      <sz val="11"/>
      <color indexed="12"/>
      <name val="AngsanaUPC"/>
      <family val="1"/>
    </font>
    <font>
      <b/>
      <sz val="14"/>
      <color indexed="14"/>
      <name val="Cordia New"/>
      <family val="2"/>
    </font>
    <font>
      <b/>
      <sz val="16"/>
      <color indexed="12"/>
      <name val="Cordia New"/>
      <family val="2"/>
    </font>
    <font>
      <b/>
      <sz val="12"/>
      <color indexed="10"/>
      <name val="AngsanaUPC"/>
      <family val="1"/>
    </font>
    <font>
      <sz val="9"/>
      <name val="Cordia New"/>
      <family val="2"/>
    </font>
    <font>
      <sz val="16"/>
      <color indexed="14"/>
      <name val="AngsanaUPC"/>
      <family val="1"/>
    </font>
    <font>
      <sz val="10"/>
      <color indexed="14"/>
      <name val="Cordia New"/>
      <family val="2"/>
    </font>
    <font>
      <b/>
      <sz val="10"/>
      <color indexed="14"/>
      <name val="Cordia New"/>
      <family val="2"/>
    </font>
    <font>
      <sz val="10"/>
      <color indexed="10"/>
      <name val="Cordia New"/>
      <family val="2"/>
    </font>
    <font>
      <b/>
      <sz val="10"/>
      <color indexed="10"/>
      <name val="Cordia New"/>
      <family val="2"/>
    </font>
    <font>
      <b/>
      <sz val="12"/>
      <color indexed="12"/>
      <name val="Cordia New"/>
      <family val="2"/>
    </font>
    <font>
      <sz val="14"/>
      <color indexed="14"/>
      <name val="Cordia New"/>
      <family val="2"/>
    </font>
    <font>
      <b/>
      <sz val="12"/>
      <color indexed="10"/>
      <name val="Cordia New"/>
      <family val="2"/>
    </font>
    <font>
      <b/>
      <sz val="12"/>
      <color indexed="12"/>
      <name val="Tahoma"/>
      <family val="2"/>
    </font>
    <font>
      <sz val="14"/>
      <color indexed="14"/>
      <name val="Tahoma"/>
      <family val="2"/>
    </font>
    <font>
      <b/>
      <sz val="8"/>
      <color indexed="14"/>
      <name val="Tahoma"/>
      <family val="2"/>
    </font>
    <font>
      <sz val="14"/>
      <color indexed="8"/>
      <name val="Tahoma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10"/>
      <name val="Tahoma"/>
      <family val="2"/>
    </font>
    <font>
      <sz val="12"/>
      <name val="Angsana New"/>
      <family val="1"/>
    </font>
    <font>
      <sz val="11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70" fillId="20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1" borderId="2" applyNumberFormat="0" applyAlignment="0" applyProtection="0"/>
    <xf numFmtId="0" fontId="75" fillId="0" borderId="3" applyNumberFormat="0" applyFill="0" applyAlignment="0" applyProtection="0"/>
    <xf numFmtId="0" fontId="76" fillId="22" borderId="0" applyNumberFormat="0" applyBorder="0" applyAlignment="0" applyProtection="0"/>
    <xf numFmtId="0" fontId="77" fillId="23" borderId="1" applyNumberFormat="0" applyAlignment="0" applyProtection="0"/>
    <xf numFmtId="0" fontId="78" fillId="24" borderId="0" applyNumberFormat="0" applyBorder="0" applyAlignment="0" applyProtection="0"/>
    <xf numFmtId="9" fontId="0" fillId="0" borderId="0" applyFont="0" applyFill="0" applyBorder="0" applyAlignment="0" applyProtection="0"/>
    <xf numFmtId="0" fontId="79" fillId="0" borderId="4" applyNumberFormat="0" applyFill="0" applyAlignment="0" applyProtection="0"/>
    <xf numFmtId="0" fontId="80" fillId="25" borderId="0" applyNumberFormat="0" applyBorder="0" applyAlignment="0" applyProtection="0"/>
    <xf numFmtId="0" fontId="69" fillId="26" borderId="0" applyNumberFormat="0" applyBorder="0" applyAlignment="0" applyProtection="0"/>
    <xf numFmtId="0" fontId="69" fillId="27" borderId="0" applyNumberFormat="0" applyBorder="0" applyAlignment="0" applyProtection="0"/>
    <xf numFmtId="0" fontId="69" fillId="28" borderId="0" applyNumberFormat="0" applyBorder="0" applyAlignment="0" applyProtection="0"/>
    <xf numFmtId="0" fontId="69" fillId="29" borderId="0" applyNumberFormat="0" applyBorder="0" applyAlignment="0" applyProtection="0"/>
    <xf numFmtId="0" fontId="69" fillId="30" borderId="0" applyNumberFormat="0" applyBorder="0" applyAlignment="0" applyProtection="0"/>
    <xf numFmtId="0" fontId="69" fillId="31" borderId="0" applyNumberFormat="0" applyBorder="0" applyAlignment="0" applyProtection="0"/>
    <xf numFmtId="0" fontId="81" fillId="20" borderId="5" applyNumberFormat="0" applyAlignment="0" applyProtection="0"/>
    <xf numFmtId="0" fontId="0" fillId="32" borderId="6" applyNumberFormat="0" applyFont="0" applyAlignment="0" applyProtection="0"/>
    <xf numFmtId="0" fontId="82" fillId="0" borderId="7" applyNumberFormat="0" applyFill="0" applyAlignment="0" applyProtection="0"/>
    <xf numFmtId="0" fontId="83" fillId="0" borderId="8" applyNumberFormat="0" applyFill="0" applyAlignment="0" applyProtection="0"/>
    <xf numFmtId="0" fontId="84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188" fontId="0" fillId="0" borderId="10" xfId="36" applyNumberFormat="1" applyFont="1" applyBorder="1" applyAlignment="1">
      <alignment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3" fillId="33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8" fillId="0" borderId="10" xfId="0" applyNumberFormat="1" applyFont="1" applyBorder="1" applyAlignment="1">
      <alignment/>
    </xf>
    <xf numFmtId="49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49" fontId="9" fillId="0" borderId="13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88" fontId="2" fillId="0" borderId="0" xfId="36" applyNumberFormat="1" applyFont="1" applyAlignment="1">
      <alignment/>
    </xf>
    <xf numFmtId="0" fontId="10" fillId="0" borderId="0" xfId="0" applyFont="1" applyAlignment="1">
      <alignment/>
    </xf>
    <xf numFmtId="188" fontId="2" fillId="0" borderId="0" xfId="36" applyNumberFormat="1" applyFont="1" applyBorder="1" applyAlignment="1">
      <alignment/>
    </xf>
    <xf numFmtId="0" fontId="2" fillId="0" borderId="0" xfId="0" applyFont="1" applyBorder="1" applyAlignment="1">
      <alignment/>
    </xf>
    <xf numFmtId="188" fontId="2" fillId="0" borderId="0" xfId="36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/>
    </xf>
    <xf numFmtId="188" fontId="10" fillId="0" borderId="10" xfId="36" applyNumberFormat="1" applyFont="1" applyBorder="1" applyAlignment="1">
      <alignment/>
    </xf>
    <xf numFmtId="43" fontId="10" fillId="0" borderId="10" xfId="36" applyNumberFormat="1" applyFont="1" applyBorder="1" applyAlignment="1">
      <alignment/>
    </xf>
    <xf numFmtId="43" fontId="2" fillId="0" borderId="0" xfId="36" applyNumberFormat="1" applyFont="1" applyAlignment="1">
      <alignment/>
    </xf>
    <xf numFmtId="188" fontId="0" fillId="0" borderId="0" xfId="0" applyNumberFormat="1" applyAlignment="1">
      <alignment/>
    </xf>
    <xf numFmtId="188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6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2" fillId="0" borderId="10" xfId="0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14" fillId="3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3" fillId="0" borderId="19" xfId="0" applyFont="1" applyBorder="1" applyAlignment="1">
      <alignment/>
    </xf>
    <xf numFmtId="3" fontId="13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6" fillId="35" borderId="10" xfId="0" applyFont="1" applyFill="1" applyBorder="1" applyAlignment="1">
      <alignment horizontal="center"/>
    </xf>
    <xf numFmtId="3" fontId="16" fillId="35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88" fontId="0" fillId="0" borderId="0" xfId="36" applyNumberFormat="1" applyFont="1" applyAlignment="1">
      <alignment/>
    </xf>
    <xf numFmtId="0" fontId="18" fillId="35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17" fillId="36" borderId="10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7" fillId="35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3" fontId="13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3" fillId="0" borderId="10" xfId="0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0" xfId="0" applyNumberFormat="1" applyFill="1" applyBorder="1" applyAlignment="1">
      <alignment/>
    </xf>
    <xf numFmtId="3" fontId="13" fillId="0" borderId="0" xfId="0" applyNumberFormat="1" applyFont="1" applyFill="1" applyBorder="1" applyAlignment="1">
      <alignment horizontal="center"/>
    </xf>
    <xf numFmtId="3" fontId="17" fillId="35" borderId="11" xfId="0" applyNumberFormat="1" applyFont="1" applyFill="1" applyBorder="1" applyAlignment="1">
      <alignment horizontal="center"/>
    </xf>
    <xf numFmtId="3" fontId="17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0" xfId="0" applyFill="1" applyBorder="1" applyAlignment="1">
      <alignment horizontal="center"/>
    </xf>
    <xf numFmtId="189" fontId="0" fillId="0" borderId="10" xfId="36" applyNumberFormat="1" applyFont="1" applyFill="1" applyBorder="1" applyAlignment="1">
      <alignment horizontal="left"/>
    </xf>
    <xf numFmtId="189" fontId="0" fillId="0" borderId="19" xfId="36" applyNumberFormat="1" applyFont="1" applyFill="1" applyBorder="1" applyAlignment="1">
      <alignment horizontal="centerContinuous"/>
    </xf>
    <xf numFmtId="43" fontId="0" fillId="0" borderId="19" xfId="36" applyFont="1" applyFill="1" applyBorder="1" applyAlignment="1">
      <alignment/>
    </xf>
    <xf numFmtId="0" fontId="0" fillId="0" borderId="10" xfId="0" applyFill="1" applyBorder="1" applyAlignment="1">
      <alignment/>
    </xf>
    <xf numFmtId="43" fontId="0" fillId="0" borderId="10" xfId="36" applyFont="1" applyFill="1" applyBorder="1" applyAlignment="1">
      <alignment/>
    </xf>
    <xf numFmtId="189" fontId="0" fillId="0" borderId="10" xfId="36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9" fillId="0" borderId="0" xfId="0" applyFont="1" applyAlignment="1">
      <alignment/>
    </xf>
    <xf numFmtId="188" fontId="13" fillId="0" borderId="10" xfId="36" applyNumberFormat="1" applyFont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88" fontId="4" fillId="0" borderId="10" xfId="36" applyNumberFormat="1" applyFont="1" applyFill="1" applyBorder="1" applyAlignment="1">
      <alignment horizontal="center"/>
    </xf>
    <xf numFmtId="188" fontId="4" fillId="0" borderId="10" xfId="36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3" fontId="4" fillId="37" borderId="0" xfId="0" applyNumberFormat="1" applyFont="1" applyFill="1" applyAlignment="1">
      <alignment/>
    </xf>
    <xf numFmtId="3" fontId="4" fillId="37" borderId="16" xfId="0" applyNumberFormat="1" applyFont="1" applyFill="1" applyBorder="1" applyAlignment="1">
      <alignment/>
    </xf>
    <xf numFmtId="3" fontId="4" fillId="37" borderId="13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1" fontId="4" fillId="37" borderId="10" xfId="0" applyNumberFormat="1" applyFont="1" applyFill="1" applyBorder="1" applyAlignment="1">
      <alignment/>
    </xf>
    <xf numFmtId="3" fontId="4" fillId="37" borderId="12" xfId="0" applyNumberFormat="1" applyFont="1" applyFill="1" applyBorder="1" applyAlignment="1">
      <alignment/>
    </xf>
    <xf numFmtId="3" fontId="4" fillId="37" borderId="14" xfId="0" applyNumberFormat="1" applyFont="1" applyFill="1" applyBorder="1" applyAlignment="1">
      <alignment/>
    </xf>
    <xf numFmtId="3" fontId="20" fillId="0" borderId="0" xfId="0" applyNumberFormat="1" applyFont="1" applyAlignment="1">
      <alignment/>
    </xf>
    <xf numFmtId="0" fontId="22" fillId="0" borderId="0" xfId="0" applyFont="1" applyFill="1" applyAlignment="1">
      <alignment/>
    </xf>
    <xf numFmtId="0" fontId="0" fillId="0" borderId="17" xfId="0" applyFill="1" applyBorder="1" applyAlignment="1">
      <alignment/>
    </xf>
    <xf numFmtId="188" fontId="0" fillId="0" borderId="10" xfId="36" applyNumberFormat="1" applyFont="1" applyFill="1" applyBorder="1" applyAlignment="1">
      <alignment/>
    </xf>
    <xf numFmtId="189" fontId="0" fillId="0" borderId="15" xfId="36" applyNumberFormat="1" applyFont="1" applyFill="1" applyBorder="1" applyAlignment="1">
      <alignment horizontal="left"/>
    </xf>
    <xf numFmtId="189" fontId="0" fillId="0" borderId="15" xfId="36" applyNumberFormat="1" applyFont="1" applyFill="1" applyBorder="1" applyAlignment="1">
      <alignment/>
    </xf>
    <xf numFmtId="188" fontId="0" fillId="0" borderId="20" xfId="36" applyNumberFormat="1" applyFont="1" applyFill="1" applyBorder="1" applyAlignment="1">
      <alignment/>
    </xf>
    <xf numFmtId="189" fontId="0" fillId="0" borderId="14" xfId="36" applyNumberFormat="1" applyFont="1" applyFill="1" applyBorder="1" applyAlignment="1">
      <alignment/>
    </xf>
    <xf numFmtId="189" fontId="0" fillId="0" borderId="20" xfId="36" applyNumberFormat="1" applyFon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43" fontId="0" fillId="0" borderId="20" xfId="36" applyFont="1" applyFill="1" applyBorder="1" applyAlignment="1">
      <alignment/>
    </xf>
    <xf numFmtId="188" fontId="0" fillId="0" borderId="0" xfId="0" applyNumberFormat="1" applyFill="1" applyAlignment="1">
      <alignment/>
    </xf>
    <xf numFmtId="0" fontId="23" fillId="0" borderId="0" xfId="0" applyFont="1" applyFill="1" applyAlignment="1" quotePrefix="1">
      <alignment horizontal="left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9" fillId="36" borderId="20" xfId="0" applyFont="1" applyFill="1" applyBorder="1" applyAlignment="1">
      <alignment/>
    </xf>
    <xf numFmtId="0" fontId="9" fillId="36" borderId="11" xfId="0" applyFont="1" applyFill="1" applyBorder="1" applyAlignment="1">
      <alignment/>
    </xf>
    <xf numFmtId="0" fontId="9" fillId="36" borderId="22" xfId="0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9" fillId="36" borderId="12" xfId="0" applyFont="1" applyFill="1" applyBorder="1" applyAlignment="1">
      <alignment/>
    </xf>
    <xf numFmtId="0" fontId="26" fillId="36" borderId="20" xfId="0" applyFont="1" applyFill="1" applyBorder="1" applyAlignment="1">
      <alignment horizontal="center"/>
    </xf>
    <xf numFmtId="0" fontId="9" fillId="36" borderId="11" xfId="0" applyFont="1" applyFill="1" applyBorder="1" applyAlignment="1">
      <alignment horizontal="centerContinuous"/>
    </xf>
    <xf numFmtId="0" fontId="9" fillId="36" borderId="22" xfId="0" applyFont="1" applyFill="1" applyBorder="1" applyAlignment="1">
      <alignment horizontal="centerContinuous"/>
    </xf>
    <xf numFmtId="0" fontId="9" fillId="36" borderId="15" xfId="0" applyFont="1" applyFill="1" applyBorder="1" applyAlignment="1">
      <alignment horizontal="centerContinuous"/>
    </xf>
    <xf numFmtId="0" fontId="9" fillId="36" borderId="20" xfId="0" applyFont="1" applyFill="1" applyBorder="1" applyAlignment="1">
      <alignment horizontal="centerContinuous"/>
    </xf>
    <xf numFmtId="0" fontId="27" fillId="36" borderId="20" xfId="0" applyFont="1" applyFill="1" applyBorder="1" applyAlignment="1">
      <alignment/>
    </xf>
    <xf numFmtId="0" fontId="9" fillId="36" borderId="19" xfId="0" applyFont="1" applyFill="1" applyBorder="1" applyAlignment="1">
      <alignment horizontal="center"/>
    </xf>
    <xf numFmtId="0" fontId="9" fillId="36" borderId="19" xfId="0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0" fontId="28" fillId="36" borderId="19" xfId="0" applyFont="1" applyFill="1" applyBorder="1" applyAlignment="1">
      <alignment horizontal="center"/>
    </xf>
    <xf numFmtId="0" fontId="29" fillId="36" borderId="19" xfId="0" applyFont="1" applyFill="1" applyBorder="1" applyAlignment="1">
      <alignment horizontal="center"/>
    </xf>
    <xf numFmtId="0" fontId="28" fillId="36" borderId="17" xfId="0" applyFont="1" applyFill="1" applyBorder="1" applyAlignment="1">
      <alignment horizontal="centerContinuous"/>
    </xf>
    <xf numFmtId="0" fontId="26" fillId="36" borderId="19" xfId="0" applyFont="1" applyFill="1" applyBorder="1" applyAlignment="1">
      <alignment horizontal="center"/>
    </xf>
    <xf numFmtId="0" fontId="9" fillId="36" borderId="10" xfId="0" applyFont="1" applyFill="1" applyBorder="1" applyAlignment="1">
      <alignment horizontal="centerContinuous"/>
    </xf>
    <xf numFmtId="0" fontId="9" fillId="36" borderId="19" xfId="0" applyFont="1" applyFill="1" applyBorder="1" applyAlignment="1">
      <alignment horizontal="centerContinuous"/>
    </xf>
    <xf numFmtId="0" fontId="27" fillId="36" borderId="19" xfId="0" applyFont="1" applyFill="1" applyBorder="1" applyAlignment="1">
      <alignment/>
    </xf>
    <xf numFmtId="0" fontId="30" fillId="36" borderId="10" xfId="0" applyFont="1" applyFill="1" applyBorder="1" applyAlignment="1">
      <alignment horizontal="center"/>
    </xf>
    <xf numFmtId="0" fontId="9" fillId="36" borderId="10" xfId="0" applyFont="1" applyFill="1" applyBorder="1" applyAlignment="1">
      <alignment/>
    </xf>
    <xf numFmtId="189" fontId="9" fillId="36" borderId="10" xfId="36" applyNumberFormat="1" applyFont="1" applyFill="1" applyBorder="1" applyAlignment="1">
      <alignment/>
    </xf>
    <xf numFmtId="188" fontId="9" fillId="36" borderId="10" xfId="36" applyNumberFormat="1" applyFont="1" applyFill="1" applyBorder="1" applyAlignment="1">
      <alignment/>
    </xf>
    <xf numFmtId="0" fontId="9" fillId="36" borderId="10" xfId="0" applyFont="1" applyFill="1" applyBorder="1" applyAlignment="1">
      <alignment horizontal="center"/>
    </xf>
    <xf numFmtId="190" fontId="9" fillId="36" borderId="10" xfId="36" applyNumberFormat="1" applyFont="1" applyFill="1" applyBorder="1" applyAlignment="1">
      <alignment/>
    </xf>
    <xf numFmtId="189" fontId="9" fillId="36" borderId="10" xfId="36" applyNumberFormat="1" applyFont="1" applyFill="1" applyBorder="1" applyAlignment="1">
      <alignment horizontal="centerContinuous"/>
    </xf>
    <xf numFmtId="0" fontId="25" fillId="0" borderId="0" xfId="0" applyFont="1" applyFill="1" applyAlignment="1">
      <alignment horizontal="left"/>
    </xf>
    <xf numFmtId="0" fontId="31" fillId="36" borderId="10" xfId="0" applyFont="1" applyFill="1" applyBorder="1" applyAlignment="1">
      <alignment horizontal="center"/>
    </xf>
    <xf numFmtId="3" fontId="31" fillId="36" borderId="10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193" fontId="13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9" fillId="35" borderId="10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88" fontId="7" fillId="0" borderId="0" xfId="0" applyNumberFormat="1" applyFont="1" applyAlignment="1">
      <alignment/>
    </xf>
    <xf numFmtId="0" fontId="32" fillId="0" borderId="0" xfId="0" applyFont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88" fontId="33" fillId="0" borderId="0" xfId="36" applyNumberFormat="1" applyFont="1" applyBorder="1" applyAlignment="1">
      <alignment/>
    </xf>
    <xf numFmtId="0" fontId="21" fillId="35" borderId="10" xfId="0" applyFont="1" applyFill="1" applyBorder="1" applyAlignment="1">
      <alignment horizontal="center"/>
    </xf>
    <xf numFmtId="188" fontId="21" fillId="35" borderId="10" xfId="36" applyNumberFormat="1" applyFont="1" applyFill="1" applyBorder="1" applyAlignment="1">
      <alignment/>
    </xf>
    <xf numFmtId="43" fontId="21" fillId="35" borderId="10" xfId="36" applyNumberFormat="1" applyFont="1" applyFill="1" applyBorder="1" applyAlignment="1">
      <alignment/>
    </xf>
    <xf numFmtId="0" fontId="34" fillId="0" borderId="0" xfId="0" applyFont="1" applyAlignment="1">
      <alignment/>
    </xf>
    <xf numFmtId="0" fontId="21" fillId="0" borderId="0" xfId="0" applyFont="1" applyAlignment="1">
      <alignment/>
    </xf>
    <xf numFmtId="0" fontId="34" fillId="35" borderId="20" xfId="0" applyFont="1" applyFill="1" applyBorder="1" applyAlignment="1">
      <alignment horizontal="center"/>
    </xf>
    <xf numFmtId="0" fontId="34" fillId="35" borderId="19" xfId="0" applyFont="1" applyFill="1" applyBorder="1" applyAlignment="1">
      <alignment horizontal="center"/>
    </xf>
    <xf numFmtId="3" fontId="34" fillId="35" borderId="10" xfId="0" applyNumberFormat="1" applyFont="1" applyFill="1" applyBorder="1" applyAlignment="1">
      <alignment horizontal="center"/>
    </xf>
    <xf numFmtId="2" fontId="34" fillId="35" borderId="10" xfId="0" applyNumberFormat="1" applyFont="1" applyFill="1" applyBorder="1" applyAlignment="1">
      <alignment horizontal="center"/>
    </xf>
    <xf numFmtId="188" fontId="4" fillId="0" borderId="19" xfId="36" applyNumberFormat="1" applyFont="1" applyFill="1" applyBorder="1" applyAlignment="1">
      <alignment/>
    </xf>
    <xf numFmtId="59" fontId="4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8" fillId="0" borderId="0" xfId="0" applyFont="1" applyFill="1" applyAlignment="1">
      <alignment/>
    </xf>
    <xf numFmtId="188" fontId="0" fillId="0" borderId="10" xfId="36" applyNumberFormat="1" applyFont="1" applyFill="1" applyBorder="1" applyAlignment="1">
      <alignment/>
    </xf>
    <xf numFmtId="188" fontId="13" fillId="0" borderId="10" xfId="36" applyNumberFormat="1" applyFont="1" applyBorder="1" applyAlignment="1">
      <alignment/>
    </xf>
    <xf numFmtId="188" fontId="13" fillId="0" borderId="10" xfId="36" applyNumberFormat="1" applyFont="1" applyFill="1" applyBorder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>
      <alignment/>
    </xf>
    <xf numFmtId="0" fontId="41" fillId="0" borderId="0" xfId="0" applyFont="1" applyAlignment="1">
      <alignment/>
    </xf>
    <xf numFmtId="0" fontId="9" fillId="36" borderId="20" xfId="0" applyFont="1" applyFill="1" applyBorder="1" applyAlignment="1">
      <alignment/>
    </xf>
    <xf numFmtId="188" fontId="9" fillId="36" borderId="20" xfId="36" applyNumberFormat="1" applyFont="1" applyFill="1" applyBorder="1" applyAlignment="1">
      <alignment horizontal="center"/>
    </xf>
    <xf numFmtId="0" fontId="9" fillId="36" borderId="19" xfId="0" applyFont="1" applyFill="1" applyBorder="1" applyAlignment="1">
      <alignment horizontal="center"/>
    </xf>
    <xf numFmtId="0" fontId="39" fillId="36" borderId="10" xfId="0" applyFont="1" applyFill="1" applyBorder="1" applyAlignment="1">
      <alignment horizontal="center"/>
    </xf>
    <xf numFmtId="188" fontId="9" fillId="36" borderId="10" xfId="36" applyNumberFormat="1" applyFont="1" applyFill="1" applyBorder="1" applyAlignment="1">
      <alignment horizontal="center"/>
    </xf>
    <xf numFmtId="188" fontId="9" fillId="36" borderId="11" xfId="0" applyNumberFormat="1" applyFont="1" applyFill="1" applyBorder="1" applyAlignment="1">
      <alignment horizontal="center"/>
    </xf>
    <xf numFmtId="188" fontId="9" fillId="36" borderId="19" xfId="36" applyNumberFormat="1" applyFont="1" applyFill="1" applyBorder="1" applyAlignment="1">
      <alignment horizontal="center"/>
    </xf>
    <xf numFmtId="188" fontId="9" fillId="36" borderId="21" xfId="36" applyNumberFormat="1" applyFont="1" applyFill="1" applyBorder="1" applyAlignment="1">
      <alignment horizontal="center"/>
    </xf>
    <xf numFmtId="0" fontId="7" fillId="36" borderId="11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188" fontId="7" fillId="36" borderId="10" xfId="36" applyNumberFormat="1" applyFont="1" applyFill="1" applyBorder="1" applyAlignment="1">
      <alignment/>
    </xf>
    <xf numFmtId="0" fontId="20" fillId="35" borderId="20" xfId="0" applyFont="1" applyFill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20" xfId="0" applyFont="1" applyFill="1" applyBorder="1" applyAlignment="1">
      <alignment horizontal="center"/>
    </xf>
    <xf numFmtId="0" fontId="20" fillId="35" borderId="19" xfId="0" applyFont="1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0" fontId="20" fillId="35" borderId="11" xfId="0" applyFont="1" applyFill="1" applyBorder="1" applyAlignment="1">
      <alignment/>
    </xf>
    <xf numFmtId="0" fontId="20" fillId="35" borderId="15" xfId="0" applyFont="1" applyFill="1" applyBorder="1" applyAlignment="1">
      <alignment/>
    </xf>
    <xf numFmtId="188" fontId="20" fillId="35" borderId="10" xfId="0" applyNumberFormat="1" applyFont="1" applyFill="1" applyBorder="1" applyAlignment="1">
      <alignment/>
    </xf>
    <xf numFmtId="0" fontId="20" fillId="35" borderId="10" xfId="0" applyFont="1" applyFill="1" applyBorder="1" applyAlignment="1">
      <alignment/>
    </xf>
    <xf numFmtId="188" fontId="20" fillId="35" borderId="10" xfId="36" applyNumberFormat="1" applyFont="1" applyFill="1" applyBorder="1" applyAlignment="1">
      <alignment horizontal="center"/>
    </xf>
    <xf numFmtId="188" fontId="20" fillId="35" borderId="10" xfId="36" applyNumberFormat="1" applyFont="1" applyFill="1" applyBorder="1" applyAlignment="1">
      <alignment/>
    </xf>
    <xf numFmtId="2" fontId="20" fillId="35" borderId="10" xfId="0" applyNumberFormat="1" applyFont="1" applyFill="1" applyBorder="1" applyAlignment="1">
      <alignment horizontal="center"/>
    </xf>
    <xf numFmtId="0" fontId="0" fillId="37" borderId="0" xfId="0" applyFill="1" applyAlignment="1">
      <alignment/>
    </xf>
    <xf numFmtId="3" fontId="0" fillId="37" borderId="0" xfId="0" applyNumberFormat="1" applyFill="1" applyAlignment="1">
      <alignment/>
    </xf>
    <xf numFmtId="3" fontId="0" fillId="0" borderId="10" xfId="0" applyNumberFormat="1" applyBorder="1" applyAlignment="1">
      <alignment/>
    </xf>
    <xf numFmtId="3" fontId="37" fillId="0" borderId="0" xfId="0" applyNumberFormat="1" applyFont="1" applyAlignment="1">
      <alignment/>
    </xf>
    <xf numFmtId="3" fontId="35" fillId="0" borderId="0" xfId="0" applyNumberFormat="1" applyFont="1" applyAlignment="1">
      <alignment/>
    </xf>
    <xf numFmtId="3" fontId="20" fillId="34" borderId="12" xfId="0" applyNumberFormat="1" applyFont="1" applyFill="1" applyBorder="1" applyAlignment="1">
      <alignment/>
    </xf>
    <xf numFmtId="3" fontId="20" fillId="34" borderId="14" xfId="0" applyNumberFormat="1" applyFont="1" applyFill="1" applyBorder="1" applyAlignment="1">
      <alignment/>
    </xf>
    <xf numFmtId="3" fontId="20" fillId="34" borderId="10" xfId="0" applyNumberFormat="1" applyFont="1" applyFill="1" applyBorder="1" applyAlignment="1">
      <alignment/>
    </xf>
    <xf numFmtId="3" fontId="36" fillId="35" borderId="10" xfId="0" applyNumberFormat="1" applyFont="1" applyFill="1" applyBorder="1" applyAlignment="1">
      <alignment horizontal="center"/>
    </xf>
    <xf numFmtId="1" fontId="35" fillId="35" borderId="10" xfId="0" applyNumberFormat="1" applyFont="1" applyFill="1" applyBorder="1" applyAlignment="1">
      <alignment horizontal="center"/>
    </xf>
    <xf numFmtId="3" fontId="35" fillId="35" borderId="0" xfId="0" applyNumberFormat="1" applyFont="1" applyFill="1" applyAlignment="1">
      <alignment horizontal="center"/>
    </xf>
    <xf numFmtId="3" fontId="40" fillId="35" borderId="10" xfId="0" applyNumberFormat="1" applyFont="1" applyFill="1" applyBorder="1" applyAlignment="1">
      <alignment horizontal="center"/>
    </xf>
    <xf numFmtId="3" fontId="35" fillId="35" borderId="10" xfId="0" applyNumberFormat="1" applyFont="1" applyFill="1" applyBorder="1" applyAlignment="1">
      <alignment horizontal="center"/>
    </xf>
    <xf numFmtId="1" fontId="9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 horizontal="left"/>
    </xf>
    <xf numFmtId="0" fontId="45" fillId="0" borderId="0" xfId="0" applyFont="1" applyFill="1" applyAlignment="1">
      <alignment horizontal="center"/>
    </xf>
    <xf numFmtId="0" fontId="47" fillId="38" borderId="20" xfId="0" applyFont="1" applyFill="1" applyBorder="1" applyAlignment="1">
      <alignment horizontal="center"/>
    </xf>
    <xf numFmtId="3" fontId="46" fillId="38" borderId="15" xfId="0" applyNumberFormat="1" applyFont="1" applyFill="1" applyBorder="1" applyAlignment="1">
      <alignment horizontal="center"/>
    </xf>
    <xf numFmtId="3" fontId="46" fillId="38" borderId="10" xfId="0" applyNumberFormat="1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/>
    </xf>
    <xf numFmtId="3" fontId="48" fillId="33" borderId="15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0" fontId="46" fillId="34" borderId="19" xfId="0" applyFont="1" applyFill="1" applyBorder="1" applyAlignment="1">
      <alignment horizontal="left"/>
    </xf>
    <xf numFmtId="3" fontId="46" fillId="34" borderId="10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37" borderId="10" xfId="0" applyFill="1" applyBorder="1" applyAlignment="1">
      <alignment horizontal="left"/>
    </xf>
    <xf numFmtId="3" fontId="0" fillId="37" borderId="10" xfId="0" applyNumberFormat="1" applyFill="1" applyBorder="1" applyAlignment="1">
      <alignment horizontal="center"/>
    </xf>
    <xf numFmtId="0" fontId="46" fillId="34" borderId="10" xfId="0" applyFont="1" applyFill="1" applyBorder="1" applyAlignment="1">
      <alignment horizontal="left"/>
    </xf>
    <xf numFmtId="188" fontId="49" fillId="0" borderId="0" xfId="36" applyNumberFormat="1" applyFont="1" applyBorder="1" applyAlignment="1">
      <alignment/>
    </xf>
    <xf numFmtId="0" fontId="49" fillId="0" borderId="0" xfId="0" applyFont="1" applyBorder="1" applyAlignment="1">
      <alignment/>
    </xf>
    <xf numFmtId="3" fontId="49" fillId="0" borderId="0" xfId="0" applyNumberFormat="1" applyFont="1" applyBorder="1" applyAlignment="1">
      <alignment/>
    </xf>
    <xf numFmtId="188" fontId="0" fillId="0" borderId="0" xfId="0" applyNumberFormat="1" applyBorder="1" applyAlignment="1">
      <alignment/>
    </xf>
    <xf numFmtId="3" fontId="45" fillId="0" borderId="0" xfId="36" applyNumberFormat="1" applyFont="1" applyFill="1" applyBorder="1" applyAlignment="1">
      <alignment horizontal="center"/>
    </xf>
    <xf numFmtId="0" fontId="50" fillId="37" borderId="10" xfId="0" applyFont="1" applyFill="1" applyBorder="1" applyAlignment="1">
      <alignment horizontal="left"/>
    </xf>
    <xf numFmtId="3" fontId="50" fillId="37" borderId="10" xfId="0" applyNumberFormat="1" applyFont="1" applyFill="1" applyBorder="1" applyAlignment="1">
      <alignment horizontal="center"/>
    </xf>
    <xf numFmtId="0" fontId="42" fillId="0" borderId="0" xfId="0" applyFont="1" applyAlignment="1">
      <alignment horizontal="center"/>
    </xf>
    <xf numFmtId="3" fontId="33" fillId="0" borderId="0" xfId="0" applyNumberFormat="1" applyFont="1" applyBorder="1" applyAlignment="1">
      <alignment horizontal="center"/>
    </xf>
    <xf numFmtId="3" fontId="34" fillId="35" borderId="11" xfId="0" applyNumberFormat="1" applyFont="1" applyFill="1" applyBorder="1" applyAlignment="1">
      <alignment horizontal="center"/>
    </xf>
    <xf numFmtId="3" fontId="34" fillId="35" borderId="15" xfId="0" applyNumberFormat="1" applyFont="1" applyFill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left"/>
    </xf>
    <xf numFmtId="3" fontId="4" fillId="0" borderId="16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0" fillId="35" borderId="12" xfId="0" applyFont="1" applyFill="1" applyBorder="1" applyAlignment="1">
      <alignment horizontal="center"/>
    </xf>
    <xf numFmtId="0" fontId="20" fillId="35" borderId="23" xfId="0" applyFont="1" applyFill="1" applyBorder="1" applyAlignment="1">
      <alignment horizontal="center"/>
    </xf>
    <xf numFmtId="0" fontId="20" fillId="35" borderId="14" xfId="0" applyFont="1" applyFill="1" applyBorder="1" applyAlignment="1">
      <alignment horizontal="center"/>
    </xf>
    <xf numFmtId="0" fontId="20" fillId="35" borderId="11" xfId="0" applyFont="1" applyFill="1" applyBorder="1" applyAlignment="1">
      <alignment horizontal="center"/>
    </xf>
    <xf numFmtId="0" fontId="20" fillId="35" borderId="22" xfId="0" applyFont="1" applyFill="1" applyBorder="1" applyAlignment="1">
      <alignment horizontal="center"/>
    </xf>
    <xf numFmtId="188" fontId="9" fillId="36" borderId="11" xfId="36" applyNumberFormat="1" applyFont="1" applyFill="1" applyBorder="1" applyAlignment="1">
      <alignment horizontal="center"/>
    </xf>
    <xf numFmtId="188" fontId="9" fillId="36" borderId="22" xfId="36" applyNumberFormat="1" applyFont="1" applyFill="1" applyBorder="1" applyAlignment="1">
      <alignment horizontal="center"/>
    </xf>
    <xf numFmtId="188" fontId="9" fillId="36" borderId="15" xfId="36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&#3586;&#3657;&#3629;&#3617;&#3641;&#3621;&#3611;&#3619;&#3632;&#3594;&#3634;&#3585;&#3619;%20&#3626;&#3656;&#3591;%20&#3626;&#3588;&#3619;.6\&#3611;&#3594;&#3585;.&#3585;&#3621;&#3640;&#3656;&#3617;&#3629;&#3634;&#3618;&#3640;%20&#3611;&#3637;%2047-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ชก.จังหวัดรายปี "/>
      <sheetName val="ประชากรรายอำเภอ47-53"/>
      <sheetName val="กลุ่มอายุจังหวัด 47-53"/>
      <sheetName val="กลุ่มอายุรายอำเภอ 49-53"/>
      <sheetName val="กลุ่มอายุรายอำเภอ53"/>
    </sheetNames>
    <sheetDataSet>
      <sheetData sheetId="4">
        <row r="3">
          <cell r="AX3">
            <v>1287.074722473677</v>
          </cell>
          <cell r="AY3">
            <v>1257.5219378721436</v>
          </cell>
          <cell r="AZ3">
            <v>1193.3210609791574</v>
          </cell>
          <cell r="BA3">
            <v>1167.8445225295598</v>
          </cell>
          <cell r="BB3">
            <v>1078.1671071869757</v>
          </cell>
          <cell r="BC3">
            <v>1074.09086103504</v>
          </cell>
          <cell r="BD3">
            <v>1022.1187225978607</v>
          </cell>
          <cell r="BE3">
            <v>956.8987841668906</v>
          </cell>
          <cell r="BF3">
            <v>1035.3665225916516</v>
          </cell>
          <cell r="BG3">
            <v>926.3269380273732</v>
          </cell>
        </row>
        <row r="12">
          <cell r="J12">
            <v>416.9624649859944</v>
          </cell>
          <cell r="K12">
            <v>442.26358543417365</v>
          </cell>
          <cell r="L12">
            <v>506.02240896358546</v>
          </cell>
          <cell r="M12">
            <v>481.73333333333335</v>
          </cell>
          <cell r="N12">
            <v>516.1428571428571</v>
          </cell>
        </row>
        <row r="20">
          <cell r="O20">
            <v>892.085202736247</v>
          </cell>
          <cell r="P20">
            <v>1047.266295981782</v>
          </cell>
          <cell r="Q20">
            <v>1154.4017366856478</v>
          </cell>
          <cell r="R20">
            <v>1142.3839230810108</v>
          </cell>
          <cell r="S20">
            <v>1150.3837090422426</v>
          </cell>
        </row>
        <row r="21">
          <cell r="O21">
            <v>776.5151799981202</v>
          </cell>
          <cell r="P21">
            <v>791.5445060625999</v>
          </cell>
          <cell r="Q21">
            <v>865.6891813140332</v>
          </cell>
          <cell r="R21">
            <v>902.76151893975</v>
          </cell>
          <cell r="S21">
            <v>927.8103957138829</v>
          </cell>
        </row>
        <row r="48">
          <cell r="BR48">
            <v>85.41900773878936</v>
          </cell>
          <cell r="BS48">
            <v>95.46830276688222</v>
          </cell>
          <cell r="BT48">
            <v>80.39436022474293</v>
          </cell>
          <cell r="BU48">
            <v>83.40914873317078</v>
          </cell>
          <cell r="BV48">
            <v>87.42886674440793</v>
          </cell>
          <cell r="BW48">
            <v>59.29084066574791</v>
          </cell>
          <cell r="BX48">
            <v>59.29084066574791</v>
          </cell>
          <cell r="BY48">
            <v>55.27112265451076</v>
          </cell>
          <cell r="BZ48">
            <v>49.241545637655044</v>
          </cell>
          <cell r="CA48">
            <v>31.15281458708788</v>
          </cell>
          <cell r="CB48">
            <v>51.25140464327362</v>
          </cell>
          <cell r="CC48">
            <v>26.12816707304145</v>
          </cell>
          <cell r="CD48">
            <v>33.162673592706454</v>
          </cell>
          <cell r="CE48">
            <v>11.054224530902152</v>
          </cell>
          <cell r="CF48">
            <v>11.054224530902152</v>
          </cell>
          <cell r="CG48">
            <v>35.17253259832503</v>
          </cell>
          <cell r="CH48">
            <v>26.12816707304145</v>
          </cell>
          <cell r="CI48">
            <v>25.123237570232163</v>
          </cell>
          <cell r="CJ48">
            <v>17.083801547757872</v>
          </cell>
          <cell r="CK48">
            <v>5.024647514046433</v>
          </cell>
          <cell r="CL48">
            <v>16.078872044948586</v>
          </cell>
          <cell r="CM48">
            <v>3.0147885084278596</v>
          </cell>
          <cell r="CN48">
            <v>6.029577016855719</v>
          </cell>
          <cell r="CO48">
            <v>4.0197180112371464</v>
          </cell>
          <cell r="CP48">
            <v>4.0197180112371464</v>
          </cell>
          <cell r="CQ48">
            <v>2.0098590056185732</v>
          </cell>
          <cell r="CR48">
            <v>3.0147885084278596</v>
          </cell>
          <cell r="CS48">
            <v>3.0147885084278596</v>
          </cell>
          <cell r="CT48">
            <v>1.0049295028092866</v>
          </cell>
          <cell r="CU48">
            <v>0</v>
          </cell>
          <cell r="CV48">
            <v>2.0098590056185732</v>
          </cell>
          <cell r="CW48">
            <v>0</v>
          </cell>
          <cell r="CX48">
            <v>1.0049295028092866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</row>
        <row r="52">
          <cell r="AD52">
            <v>351.28059045440085</v>
          </cell>
          <cell r="AE52">
            <v>380.5539729922676</v>
          </cell>
          <cell r="AF52">
            <v>371.46913013568826</v>
          </cell>
          <cell r="AG52">
            <v>382.57282696039636</v>
          </cell>
          <cell r="AH52">
            <v>384.5916809285251</v>
          </cell>
          <cell r="AI52">
            <v>369.45027616755954</v>
          </cell>
          <cell r="AJ52">
            <v>349.2617364862721</v>
          </cell>
          <cell r="AK52">
            <v>362.38428727910895</v>
          </cell>
          <cell r="AL52">
            <v>381.563399976332</v>
          </cell>
          <cell r="AM52">
            <v>383.5822539444607</v>
          </cell>
        </row>
        <row r="62">
          <cell r="J62">
            <v>236.6897246755491</v>
          </cell>
          <cell r="K62">
            <v>245.69859893980146</v>
          </cell>
          <cell r="L62">
            <v>254.74551432050592</v>
          </cell>
          <cell r="M62">
            <v>277.78774190288317</v>
          </cell>
          <cell r="N62">
            <v>276.78728422236145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B1:F29"/>
  <sheetViews>
    <sheetView zoomScalePageLayoutView="0" workbookViewId="0" topLeftCell="A1">
      <selection activeCell="J3" sqref="J3"/>
    </sheetView>
  </sheetViews>
  <sheetFormatPr defaultColWidth="9.140625" defaultRowHeight="21.75"/>
  <cols>
    <col min="1" max="1" width="4.57421875" style="0" customWidth="1"/>
    <col min="2" max="2" width="12.57421875" style="0" customWidth="1"/>
    <col min="3" max="3" width="14.7109375" style="0" customWidth="1"/>
  </cols>
  <sheetData>
    <row r="1" spans="2:6" s="12" customFormat="1" ht="23.25">
      <c r="B1" s="170" t="s">
        <v>940</v>
      </c>
      <c r="C1" s="57"/>
      <c r="D1" s="57"/>
      <c r="E1" s="57"/>
      <c r="F1" s="57"/>
    </row>
    <row r="2" spans="3:6" s="58" customFormat="1" ht="24">
      <c r="C2" s="59"/>
      <c r="D2" s="59"/>
      <c r="E2" s="59"/>
      <c r="F2" s="59"/>
    </row>
    <row r="3" spans="2:6" s="58" customFormat="1" ht="24">
      <c r="B3" s="168" t="s">
        <v>900</v>
      </c>
      <c r="C3" s="169" t="s">
        <v>863</v>
      </c>
      <c r="D3" s="59"/>
      <c r="E3" s="59"/>
      <c r="F3" s="59"/>
    </row>
    <row r="4" spans="2:6" s="58" customFormat="1" ht="24">
      <c r="B4" s="60">
        <v>2530</v>
      </c>
      <c r="C4" s="61">
        <v>1161606</v>
      </c>
      <c r="D4" s="59"/>
      <c r="E4" s="59"/>
      <c r="F4" s="59"/>
    </row>
    <row r="5" spans="2:6" s="58" customFormat="1" ht="24">
      <c r="B5" s="60">
        <v>2531</v>
      </c>
      <c r="C5" s="61">
        <v>1183030</v>
      </c>
      <c r="D5" s="59"/>
      <c r="E5" s="59"/>
      <c r="F5" s="59"/>
    </row>
    <row r="6" spans="2:6" s="58" customFormat="1" ht="24">
      <c r="B6" s="60">
        <v>2532</v>
      </c>
      <c r="C6" s="61">
        <v>1223295</v>
      </c>
      <c r="D6" s="59"/>
      <c r="E6" s="59"/>
      <c r="F6" s="59"/>
    </row>
    <row r="7" spans="2:6" s="58" customFormat="1" ht="24">
      <c r="B7" s="60">
        <v>2533</v>
      </c>
      <c r="C7" s="61">
        <v>1214641</v>
      </c>
      <c r="D7" s="59"/>
      <c r="E7" s="59"/>
      <c r="F7" s="59"/>
    </row>
    <row r="8" spans="2:6" s="58" customFormat="1" ht="24">
      <c r="B8" s="60">
        <v>2534</v>
      </c>
      <c r="C8" s="61">
        <v>1233601</v>
      </c>
      <c r="D8" s="59"/>
      <c r="E8" s="59"/>
      <c r="F8" s="59"/>
    </row>
    <row r="9" spans="2:6" s="58" customFormat="1" ht="24">
      <c r="B9" s="60">
        <v>2535</v>
      </c>
      <c r="C9" s="61">
        <v>1241171</v>
      </c>
      <c r="D9" s="59"/>
      <c r="E9" s="59"/>
      <c r="F9" s="59"/>
    </row>
    <row r="10" spans="2:6" s="58" customFormat="1" ht="24">
      <c r="B10" s="60">
        <v>2536</v>
      </c>
      <c r="C10" s="61">
        <v>1242619</v>
      </c>
      <c r="D10" s="59"/>
      <c r="E10" s="59"/>
      <c r="F10" s="59"/>
    </row>
    <row r="11" spans="2:6" s="58" customFormat="1" ht="24">
      <c r="B11" s="60">
        <v>2537</v>
      </c>
      <c r="C11" s="61">
        <v>1257724</v>
      </c>
      <c r="D11" s="59"/>
      <c r="E11" s="59"/>
      <c r="F11" s="59"/>
    </row>
    <row r="12" spans="2:6" s="58" customFormat="1" ht="24">
      <c r="B12" s="60">
        <v>2538</v>
      </c>
      <c r="C12" s="61">
        <v>1282144</v>
      </c>
      <c r="D12" s="59"/>
      <c r="E12" s="59"/>
      <c r="F12" s="59"/>
    </row>
    <row r="13" spans="2:6" s="58" customFormat="1" ht="24">
      <c r="B13" s="60">
        <v>2539</v>
      </c>
      <c r="C13" s="61">
        <v>1291134</v>
      </c>
      <c r="D13" s="59"/>
      <c r="E13" s="59"/>
      <c r="F13" s="59"/>
    </row>
    <row r="14" spans="2:6" s="58" customFormat="1" ht="24">
      <c r="B14" s="60">
        <v>2540</v>
      </c>
      <c r="C14" s="61">
        <v>1293086</v>
      </c>
      <c r="D14" s="59"/>
      <c r="E14" s="59"/>
      <c r="F14" s="59"/>
    </row>
    <row r="15" spans="2:6" s="58" customFormat="1" ht="24">
      <c r="B15" s="60">
        <v>2541</v>
      </c>
      <c r="C15" s="61">
        <v>1311626</v>
      </c>
      <c r="D15" s="59"/>
      <c r="E15" s="59"/>
      <c r="F15" s="59"/>
    </row>
    <row r="16" spans="2:6" s="58" customFormat="1" ht="24">
      <c r="B16" s="60">
        <v>2542</v>
      </c>
      <c r="C16" s="61">
        <v>1317442</v>
      </c>
      <c r="D16" s="59"/>
      <c r="E16" s="59"/>
      <c r="F16" s="59"/>
    </row>
    <row r="17" spans="2:6" s="58" customFormat="1" ht="24">
      <c r="B17" s="60">
        <v>2543</v>
      </c>
      <c r="C17" s="61">
        <v>1323274</v>
      </c>
      <c r="D17" s="59"/>
      <c r="E17" s="59"/>
      <c r="F17" s="59"/>
    </row>
    <row r="18" spans="2:6" s="58" customFormat="1" ht="24">
      <c r="B18" s="60">
        <v>2544</v>
      </c>
      <c r="C18" s="61">
        <v>1317787</v>
      </c>
      <c r="D18" s="59"/>
      <c r="E18" s="59"/>
      <c r="F18" s="59"/>
    </row>
    <row r="19" spans="2:6" s="58" customFormat="1" ht="24">
      <c r="B19" s="60">
        <v>2545</v>
      </c>
      <c r="C19" s="61">
        <v>1319589</v>
      </c>
      <c r="D19" s="59"/>
      <c r="E19" s="59"/>
      <c r="F19" s="59"/>
    </row>
    <row r="20" spans="2:3" ht="24">
      <c r="B20" s="60">
        <v>2546</v>
      </c>
      <c r="C20" s="61">
        <v>1322864</v>
      </c>
    </row>
    <row r="21" spans="2:3" ht="24">
      <c r="B21" s="60">
        <v>2547</v>
      </c>
      <c r="C21" s="61">
        <v>1322389</v>
      </c>
    </row>
    <row r="22" spans="2:3" ht="24">
      <c r="B22" s="60">
        <v>2548</v>
      </c>
      <c r="C22" s="61">
        <v>1310250</v>
      </c>
    </row>
    <row r="23" spans="2:3" ht="24">
      <c r="B23" s="60">
        <v>2549</v>
      </c>
      <c r="C23" s="61">
        <v>1310672</v>
      </c>
    </row>
    <row r="24" spans="2:3" ht="24">
      <c r="B24" s="60">
        <v>2550</v>
      </c>
      <c r="C24" s="62">
        <v>1310047</v>
      </c>
    </row>
    <row r="25" spans="2:3" ht="24">
      <c r="B25" s="60">
        <v>2551</v>
      </c>
      <c r="C25" s="62">
        <v>1308589</v>
      </c>
    </row>
    <row r="26" spans="2:3" ht="24">
      <c r="B26" s="60">
        <v>2552</v>
      </c>
      <c r="C26" s="62">
        <v>1307212</v>
      </c>
    </row>
    <row r="27" spans="2:3" ht="24">
      <c r="B27" s="60">
        <v>2553</v>
      </c>
      <c r="C27" s="62">
        <v>1308159</v>
      </c>
    </row>
    <row r="28" spans="2:3" ht="24">
      <c r="B28" s="60">
        <v>2554</v>
      </c>
      <c r="C28" s="62">
        <v>1309708</v>
      </c>
    </row>
    <row r="29" spans="2:3" ht="24">
      <c r="B29" s="60">
        <v>2555</v>
      </c>
      <c r="C29" s="62">
        <v>1305058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</sheetPr>
  <dimension ref="A1:U52"/>
  <sheetViews>
    <sheetView zoomScalePageLayoutView="0" workbookViewId="0" topLeftCell="A1">
      <selection activeCell="F31" sqref="F31"/>
    </sheetView>
  </sheetViews>
  <sheetFormatPr defaultColWidth="9.140625" defaultRowHeight="21.75"/>
  <cols>
    <col min="1" max="1" width="3.7109375" style="108" customWidth="1"/>
    <col min="2" max="2" width="9.57421875" style="108" customWidth="1"/>
    <col min="3" max="3" width="6.7109375" style="108" customWidth="1"/>
    <col min="4" max="4" width="7.28125" style="108" customWidth="1"/>
    <col min="5" max="5" width="8.140625" style="108" customWidth="1"/>
    <col min="6" max="6" width="14.57421875" style="108" customWidth="1"/>
    <col min="7" max="7" width="5.421875" style="108" customWidth="1"/>
    <col min="8" max="8" width="6.00390625" style="108" customWidth="1"/>
    <col min="9" max="9" width="6.140625" style="108" customWidth="1"/>
    <col min="10" max="10" width="13.140625" style="108" customWidth="1"/>
    <col min="11" max="11" width="5.140625" style="108" customWidth="1"/>
    <col min="12" max="12" width="4.8515625" style="108" customWidth="1"/>
    <col min="13" max="13" width="5.140625" style="108" customWidth="1"/>
    <col min="14" max="14" width="6.7109375" style="108" customWidth="1"/>
    <col min="15" max="15" width="6.8515625" style="108" customWidth="1"/>
    <col min="16" max="16" width="7.7109375" style="108" customWidth="1"/>
    <col min="17" max="17" width="7.00390625" style="108" customWidth="1"/>
    <col min="18" max="18" width="7.421875" style="108" customWidth="1"/>
    <col min="19" max="19" width="7.57421875" style="108" customWidth="1"/>
    <col min="20" max="20" width="6.57421875" style="108" customWidth="1"/>
    <col min="21" max="21" width="1.28515625" style="108" customWidth="1"/>
    <col min="22" max="22" width="9.57421875" style="108" customWidth="1"/>
    <col min="23" max="16384" width="9.140625" style="108" customWidth="1"/>
  </cols>
  <sheetData>
    <row r="1" ht="15">
      <c r="A1" s="193" t="s">
        <v>949</v>
      </c>
    </row>
    <row r="2" spans="8:11" ht="15">
      <c r="H2" s="194" t="s">
        <v>938</v>
      </c>
      <c r="K2" s="195" t="s">
        <v>33</v>
      </c>
    </row>
    <row r="3" spans="1:20" ht="15">
      <c r="A3" s="213"/>
      <c r="B3" s="213"/>
      <c r="C3" s="276" t="s">
        <v>81</v>
      </c>
      <c r="D3" s="277"/>
      <c r="E3" s="278"/>
      <c r="F3" s="276" t="s">
        <v>82</v>
      </c>
      <c r="G3" s="277"/>
      <c r="H3" s="277"/>
      <c r="I3" s="277"/>
      <c r="J3" s="277"/>
      <c r="K3" s="277"/>
      <c r="L3" s="277"/>
      <c r="M3" s="278"/>
      <c r="N3" s="279" t="s">
        <v>83</v>
      </c>
      <c r="O3" s="280"/>
      <c r="P3" s="280"/>
      <c r="Q3" s="279" t="s">
        <v>903</v>
      </c>
      <c r="R3" s="280"/>
      <c r="S3" s="280"/>
      <c r="T3" s="215" t="s">
        <v>96</v>
      </c>
    </row>
    <row r="4" spans="1:21" s="111" customFormat="1" ht="15">
      <c r="A4" s="216" t="s">
        <v>84</v>
      </c>
      <c r="B4" s="216" t="s">
        <v>35</v>
      </c>
      <c r="C4" s="217" t="s">
        <v>36</v>
      </c>
      <c r="D4" s="217" t="s">
        <v>37</v>
      </c>
      <c r="E4" s="217" t="s">
        <v>38</v>
      </c>
      <c r="F4" s="217" t="s">
        <v>85</v>
      </c>
      <c r="G4" s="217" t="s">
        <v>36</v>
      </c>
      <c r="H4" s="217" t="s">
        <v>37</v>
      </c>
      <c r="I4" s="217" t="s">
        <v>38</v>
      </c>
      <c r="J4" s="217" t="s">
        <v>86</v>
      </c>
      <c r="K4" s="217" t="s">
        <v>36</v>
      </c>
      <c r="L4" s="217" t="s">
        <v>37</v>
      </c>
      <c r="M4" s="217" t="s">
        <v>38</v>
      </c>
      <c r="N4" s="217" t="s">
        <v>36</v>
      </c>
      <c r="O4" s="217" t="s">
        <v>37</v>
      </c>
      <c r="P4" s="214" t="s">
        <v>38</v>
      </c>
      <c r="Q4" s="217" t="s">
        <v>36</v>
      </c>
      <c r="R4" s="217" t="s">
        <v>37</v>
      </c>
      <c r="S4" s="214" t="s">
        <v>38</v>
      </c>
      <c r="T4" s="216" t="s">
        <v>95</v>
      </c>
      <c r="U4" s="108"/>
    </row>
    <row r="5" spans="1:21" s="111" customFormat="1" ht="15">
      <c r="A5" s="109"/>
      <c r="B5" s="109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08"/>
    </row>
    <row r="6" spans="1:20" ht="15">
      <c r="A6" s="72">
        <v>1</v>
      </c>
      <c r="B6" s="72" t="s">
        <v>1</v>
      </c>
      <c r="C6" s="113">
        <v>53859</v>
      </c>
      <c r="D6" s="113">
        <v>54889</v>
      </c>
      <c r="E6" s="113">
        <v>108748</v>
      </c>
      <c r="F6" s="113" t="s">
        <v>32</v>
      </c>
      <c r="G6" s="113">
        <v>16431</v>
      </c>
      <c r="H6" s="113">
        <v>18033</v>
      </c>
      <c r="I6" s="113">
        <v>34464</v>
      </c>
      <c r="J6" s="113"/>
      <c r="K6" s="112">
        <v>0</v>
      </c>
      <c r="L6" s="112">
        <v>0</v>
      </c>
      <c r="M6" s="112">
        <v>0</v>
      </c>
      <c r="N6" s="112">
        <f>C6+G6+K6</f>
        <v>70290</v>
      </c>
      <c r="O6" s="112">
        <f>D6+H6+L6</f>
        <v>72922</v>
      </c>
      <c r="P6" s="112">
        <f>E6+I6+M6</f>
        <v>143212</v>
      </c>
      <c r="Q6" s="112">
        <f>SUM(N6:N7)</f>
        <v>76412</v>
      </c>
      <c r="R6" s="112">
        <f>SUM(O6:O7)</f>
        <v>79281</v>
      </c>
      <c r="S6" s="112">
        <f>SUM(Q6:R6)</f>
        <v>155693</v>
      </c>
      <c r="T6" s="114">
        <f>+E6*100/S6</f>
        <v>69.84771312775783</v>
      </c>
    </row>
    <row r="7" spans="1:20" ht="15">
      <c r="A7" s="72"/>
      <c r="B7" s="72"/>
      <c r="C7" s="112">
        <v>0</v>
      </c>
      <c r="D7" s="112">
        <v>0</v>
      </c>
      <c r="E7" s="112">
        <v>0</v>
      </c>
      <c r="F7" s="72" t="s">
        <v>904</v>
      </c>
      <c r="G7" s="113">
        <v>3594</v>
      </c>
      <c r="H7" s="113">
        <v>3802</v>
      </c>
      <c r="I7" s="113">
        <v>7396</v>
      </c>
      <c r="J7" s="72" t="s">
        <v>905</v>
      </c>
      <c r="K7" s="113">
        <v>2528</v>
      </c>
      <c r="L7" s="113">
        <v>2557</v>
      </c>
      <c r="M7" s="113">
        <v>5085</v>
      </c>
      <c r="N7" s="112">
        <f aca="true" t="shared" si="0" ref="N7:P32">C7+G7+K7</f>
        <v>6122</v>
      </c>
      <c r="O7" s="112">
        <f t="shared" si="0"/>
        <v>6359</v>
      </c>
      <c r="P7" s="112">
        <f t="shared" si="0"/>
        <v>12481</v>
      </c>
      <c r="Q7" s="112" t="s">
        <v>40</v>
      </c>
      <c r="R7" s="112" t="s">
        <v>40</v>
      </c>
      <c r="S7" s="112">
        <f aca="true" t="shared" si="1" ref="S7:S32">SUM(Q7:R7)</f>
        <v>0</v>
      </c>
      <c r="T7" s="114" t="s">
        <v>40</v>
      </c>
    </row>
    <row r="8" spans="1:20" ht="15">
      <c r="A8" s="72">
        <v>2</v>
      </c>
      <c r="B8" s="72" t="s">
        <v>2</v>
      </c>
      <c r="C8" s="113">
        <v>40898</v>
      </c>
      <c r="D8" s="113">
        <v>40761</v>
      </c>
      <c r="E8" s="113">
        <v>81659</v>
      </c>
      <c r="F8" s="113" t="s">
        <v>30</v>
      </c>
      <c r="G8" s="113">
        <v>5692</v>
      </c>
      <c r="H8" s="113">
        <v>5975</v>
      </c>
      <c r="I8" s="113">
        <v>11667</v>
      </c>
      <c r="J8" s="113" t="s">
        <v>31</v>
      </c>
      <c r="K8" s="113">
        <v>2335</v>
      </c>
      <c r="L8" s="113">
        <v>2423</v>
      </c>
      <c r="M8" s="113">
        <v>4758</v>
      </c>
      <c r="N8" s="112">
        <f t="shared" si="0"/>
        <v>48925</v>
      </c>
      <c r="O8" s="112">
        <f t="shared" si="0"/>
        <v>49159</v>
      </c>
      <c r="P8" s="112">
        <f t="shared" si="0"/>
        <v>98084</v>
      </c>
      <c r="Q8" s="112">
        <f>+N8</f>
        <v>48925</v>
      </c>
      <c r="R8" s="112">
        <f>+O8</f>
        <v>49159</v>
      </c>
      <c r="S8" s="112">
        <f t="shared" si="1"/>
        <v>98084</v>
      </c>
      <c r="T8" s="114">
        <f aca="true" t="shared" si="2" ref="T8:T32">+E8*100/S8</f>
        <v>83.25414950450634</v>
      </c>
    </row>
    <row r="9" spans="1:20" ht="15">
      <c r="A9" s="72">
        <v>3</v>
      </c>
      <c r="B9" s="72" t="s">
        <v>3</v>
      </c>
      <c r="C9" s="113">
        <v>23176</v>
      </c>
      <c r="D9" s="113">
        <v>23276</v>
      </c>
      <c r="E9" s="113">
        <v>46452</v>
      </c>
      <c r="F9" s="113" t="s">
        <v>29</v>
      </c>
      <c r="G9" s="113">
        <v>3376</v>
      </c>
      <c r="H9" s="113">
        <v>3602</v>
      </c>
      <c r="I9" s="113">
        <v>6978</v>
      </c>
      <c r="J9" s="113">
        <v>0</v>
      </c>
      <c r="K9" s="112">
        <v>0</v>
      </c>
      <c r="L9" s="112">
        <v>0</v>
      </c>
      <c r="M9" s="112">
        <v>0</v>
      </c>
      <c r="N9" s="112">
        <f t="shared" si="0"/>
        <v>26552</v>
      </c>
      <c r="O9" s="112">
        <f t="shared" si="0"/>
        <v>26878</v>
      </c>
      <c r="P9" s="112">
        <f t="shared" si="0"/>
        <v>53430</v>
      </c>
      <c r="Q9" s="112">
        <f>+N9</f>
        <v>26552</v>
      </c>
      <c r="R9" s="112">
        <f>+O9</f>
        <v>26878</v>
      </c>
      <c r="S9" s="112">
        <f t="shared" si="1"/>
        <v>53430</v>
      </c>
      <c r="T9" s="114">
        <f t="shared" si="2"/>
        <v>86.93992139247614</v>
      </c>
    </row>
    <row r="10" spans="1:20" ht="15">
      <c r="A10" s="72">
        <v>4</v>
      </c>
      <c r="B10" s="72" t="s">
        <v>4</v>
      </c>
      <c r="C10" s="113">
        <v>25843</v>
      </c>
      <c r="D10" s="113">
        <v>26050</v>
      </c>
      <c r="E10" s="113">
        <v>51893</v>
      </c>
      <c r="F10" s="113" t="s">
        <v>28</v>
      </c>
      <c r="G10" s="113">
        <v>2025</v>
      </c>
      <c r="H10" s="113">
        <v>2174</v>
      </c>
      <c r="I10" s="113">
        <v>4199</v>
      </c>
      <c r="J10" s="72" t="s">
        <v>906</v>
      </c>
      <c r="K10" s="113">
        <v>4340</v>
      </c>
      <c r="L10" s="113">
        <v>4479</v>
      </c>
      <c r="M10" s="113">
        <v>8819</v>
      </c>
      <c r="N10" s="112">
        <f t="shared" si="0"/>
        <v>32208</v>
      </c>
      <c r="O10" s="112">
        <f t="shared" si="0"/>
        <v>32703</v>
      </c>
      <c r="P10" s="112">
        <f t="shared" si="0"/>
        <v>64911</v>
      </c>
      <c r="Q10" s="115">
        <f>SUM(N10:N11)</f>
        <v>39925</v>
      </c>
      <c r="R10" s="115">
        <f>SUM(O10:O11)</f>
        <v>40580</v>
      </c>
      <c r="S10" s="112">
        <f t="shared" si="1"/>
        <v>80505</v>
      </c>
      <c r="T10" s="114">
        <f t="shared" si="2"/>
        <v>64.45935035090989</v>
      </c>
    </row>
    <row r="11" spans="1:20" ht="15">
      <c r="A11" s="72"/>
      <c r="B11" s="72"/>
      <c r="C11" s="112">
        <v>0</v>
      </c>
      <c r="D11" s="112">
        <v>0</v>
      </c>
      <c r="E11" s="112">
        <v>0</v>
      </c>
      <c r="F11" s="72" t="s">
        <v>907</v>
      </c>
      <c r="G11" s="113">
        <v>4045</v>
      </c>
      <c r="H11" s="113">
        <v>4182</v>
      </c>
      <c r="I11" s="113">
        <v>8227</v>
      </c>
      <c r="J11" s="72" t="s">
        <v>908</v>
      </c>
      <c r="K11" s="113">
        <v>3672</v>
      </c>
      <c r="L11" s="113">
        <v>3695</v>
      </c>
      <c r="M11" s="113">
        <v>7367</v>
      </c>
      <c r="N11" s="112">
        <f t="shared" si="0"/>
        <v>7717</v>
      </c>
      <c r="O11" s="112">
        <f t="shared" si="0"/>
        <v>7877</v>
      </c>
      <c r="P11" s="112">
        <f t="shared" si="0"/>
        <v>15594</v>
      </c>
      <c r="Q11" s="114"/>
      <c r="R11" s="114"/>
      <c r="S11" s="112" t="s">
        <v>40</v>
      </c>
      <c r="T11" s="114" t="s">
        <v>40</v>
      </c>
    </row>
    <row r="12" spans="1:20" ht="15">
      <c r="A12" s="72">
        <v>5</v>
      </c>
      <c r="B12" s="72" t="s">
        <v>5</v>
      </c>
      <c r="C12" s="113">
        <v>25024</v>
      </c>
      <c r="D12" s="113">
        <v>24938</v>
      </c>
      <c r="E12" s="113">
        <v>49962</v>
      </c>
      <c r="F12" s="113" t="s">
        <v>26</v>
      </c>
      <c r="G12" s="113">
        <v>1288</v>
      </c>
      <c r="H12" s="113">
        <v>1394</v>
      </c>
      <c r="I12" s="113">
        <v>2682</v>
      </c>
      <c r="J12" s="113" t="s">
        <v>27</v>
      </c>
      <c r="K12" s="113">
        <v>3899</v>
      </c>
      <c r="L12" s="113">
        <v>4064</v>
      </c>
      <c r="M12" s="113">
        <v>7963</v>
      </c>
      <c r="N12" s="112">
        <f t="shared" si="0"/>
        <v>30211</v>
      </c>
      <c r="O12" s="112">
        <f t="shared" si="0"/>
        <v>30396</v>
      </c>
      <c r="P12" s="112">
        <f t="shared" si="0"/>
        <v>60607</v>
      </c>
      <c r="Q12" s="115">
        <f>SUM(N12:N13)</f>
        <v>33975</v>
      </c>
      <c r="R12" s="115">
        <f>SUM(O12:O13)</f>
        <v>34165</v>
      </c>
      <c r="S12" s="112">
        <f t="shared" si="1"/>
        <v>68140</v>
      </c>
      <c r="T12" s="114">
        <f t="shared" si="2"/>
        <v>73.32257117698855</v>
      </c>
    </row>
    <row r="13" spans="1:20" ht="15">
      <c r="A13" s="72"/>
      <c r="B13" s="72"/>
      <c r="C13" s="112">
        <v>0</v>
      </c>
      <c r="D13" s="112">
        <v>0</v>
      </c>
      <c r="E13" s="112">
        <v>0</v>
      </c>
      <c r="F13" s="72" t="s">
        <v>909</v>
      </c>
      <c r="G13" s="113">
        <v>3764</v>
      </c>
      <c r="H13" s="113">
        <v>3769</v>
      </c>
      <c r="I13" s="113">
        <v>7533</v>
      </c>
      <c r="J13" s="113"/>
      <c r="K13" s="112">
        <v>0</v>
      </c>
      <c r="L13" s="112">
        <v>0</v>
      </c>
      <c r="M13" s="112">
        <v>0</v>
      </c>
      <c r="N13" s="112">
        <f t="shared" si="0"/>
        <v>3764</v>
      </c>
      <c r="O13" s="112">
        <f t="shared" si="0"/>
        <v>3769</v>
      </c>
      <c r="P13" s="112">
        <f t="shared" si="0"/>
        <v>7533</v>
      </c>
      <c r="Q13" s="114"/>
      <c r="R13" s="114"/>
      <c r="S13" s="112" t="s">
        <v>40</v>
      </c>
      <c r="T13" s="114" t="s">
        <v>40</v>
      </c>
    </row>
    <row r="14" spans="1:20" ht="15">
      <c r="A14" s="72">
        <v>6</v>
      </c>
      <c r="B14" s="72" t="s">
        <v>6</v>
      </c>
      <c r="C14" s="113">
        <v>31194</v>
      </c>
      <c r="D14" s="113">
        <v>30760</v>
      </c>
      <c r="E14" s="113">
        <v>61954</v>
      </c>
      <c r="F14" s="113" t="s">
        <v>25</v>
      </c>
      <c r="G14" s="113">
        <v>2267</v>
      </c>
      <c r="H14" s="113">
        <v>2284</v>
      </c>
      <c r="I14" s="113">
        <v>4551</v>
      </c>
      <c r="J14" s="72" t="s">
        <v>910</v>
      </c>
      <c r="K14" s="113">
        <v>3445</v>
      </c>
      <c r="L14" s="113">
        <v>3437</v>
      </c>
      <c r="M14" s="113">
        <v>6882</v>
      </c>
      <c r="N14" s="112">
        <f t="shared" si="0"/>
        <v>36906</v>
      </c>
      <c r="O14" s="112">
        <f t="shared" si="0"/>
        <v>36481</v>
      </c>
      <c r="P14" s="112">
        <f t="shared" si="0"/>
        <v>73387</v>
      </c>
      <c r="Q14" s="112">
        <f>+N14</f>
        <v>36906</v>
      </c>
      <c r="R14" s="112">
        <f>+O14</f>
        <v>36481</v>
      </c>
      <c r="S14" s="112">
        <f t="shared" si="1"/>
        <v>73387</v>
      </c>
      <c r="T14" s="114">
        <f t="shared" si="2"/>
        <v>84.4209464891602</v>
      </c>
    </row>
    <row r="15" spans="1:20" ht="15">
      <c r="A15" s="72">
        <v>7</v>
      </c>
      <c r="B15" s="72" t="s">
        <v>7</v>
      </c>
      <c r="C15" s="113">
        <v>47846</v>
      </c>
      <c r="D15" s="113">
        <v>48029</v>
      </c>
      <c r="E15" s="113">
        <v>95875</v>
      </c>
      <c r="F15" s="113" t="s">
        <v>911</v>
      </c>
      <c r="G15" s="113">
        <v>5785</v>
      </c>
      <c r="H15" s="113">
        <v>5972</v>
      </c>
      <c r="I15" s="113">
        <v>11757</v>
      </c>
      <c r="J15" s="113"/>
      <c r="K15" s="112">
        <v>0</v>
      </c>
      <c r="L15" s="112">
        <v>0</v>
      </c>
      <c r="M15" s="112">
        <v>0</v>
      </c>
      <c r="N15" s="112">
        <f t="shared" si="0"/>
        <v>53631</v>
      </c>
      <c r="O15" s="112">
        <f t="shared" si="0"/>
        <v>54001</v>
      </c>
      <c r="P15" s="112">
        <f t="shared" si="0"/>
        <v>107632</v>
      </c>
      <c r="Q15" s="112">
        <f>+N15</f>
        <v>53631</v>
      </c>
      <c r="R15" s="112">
        <f>+O15</f>
        <v>54001</v>
      </c>
      <c r="S15" s="112">
        <f t="shared" si="1"/>
        <v>107632</v>
      </c>
      <c r="T15" s="114">
        <f t="shared" si="2"/>
        <v>89.076668648729</v>
      </c>
    </row>
    <row r="16" spans="1:20" ht="15">
      <c r="A16" s="72">
        <v>8</v>
      </c>
      <c r="B16" s="72" t="s">
        <v>8</v>
      </c>
      <c r="C16" s="113">
        <v>13463</v>
      </c>
      <c r="D16" s="113">
        <v>13421</v>
      </c>
      <c r="E16" s="113">
        <v>26884</v>
      </c>
      <c r="F16" s="113" t="s">
        <v>23</v>
      </c>
      <c r="G16" s="113">
        <v>4068</v>
      </c>
      <c r="H16" s="113">
        <v>4109</v>
      </c>
      <c r="I16" s="113">
        <v>8177</v>
      </c>
      <c r="J16" s="113" t="s">
        <v>24</v>
      </c>
      <c r="K16" s="113">
        <v>2653</v>
      </c>
      <c r="L16" s="113">
        <v>2770</v>
      </c>
      <c r="M16" s="113">
        <v>5423</v>
      </c>
      <c r="N16" s="112">
        <f t="shared" si="0"/>
        <v>20184</v>
      </c>
      <c r="O16" s="112">
        <f t="shared" si="0"/>
        <v>20300</v>
      </c>
      <c r="P16" s="112">
        <f t="shared" si="0"/>
        <v>40484</v>
      </c>
      <c r="Q16" s="112">
        <f>SUM(N16:N18)</f>
        <v>28801</v>
      </c>
      <c r="R16" s="112">
        <f>SUM(O16:O18)</f>
        <v>28819</v>
      </c>
      <c r="S16" s="112">
        <f t="shared" si="1"/>
        <v>57620</v>
      </c>
      <c r="T16" s="114">
        <f t="shared" si="2"/>
        <v>46.657410621312046</v>
      </c>
    </row>
    <row r="17" spans="1:20" ht="15">
      <c r="A17" s="72"/>
      <c r="B17" s="72"/>
      <c r="C17" s="112">
        <v>0</v>
      </c>
      <c r="D17" s="112">
        <v>0</v>
      </c>
      <c r="E17" s="112">
        <v>0</v>
      </c>
      <c r="F17" s="72" t="s">
        <v>40</v>
      </c>
      <c r="G17" s="112">
        <v>0</v>
      </c>
      <c r="H17" s="112">
        <v>0</v>
      </c>
      <c r="I17" s="112">
        <v>0</v>
      </c>
      <c r="J17" s="72" t="s">
        <v>912</v>
      </c>
      <c r="K17" s="113">
        <v>4615</v>
      </c>
      <c r="L17" s="113">
        <v>4514</v>
      </c>
      <c r="M17" s="113">
        <v>9129</v>
      </c>
      <c r="N17" s="112">
        <f t="shared" si="0"/>
        <v>4615</v>
      </c>
      <c r="O17" s="112">
        <f t="shared" si="0"/>
        <v>4514</v>
      </c>
      <c r="P17" s="112">
        <f t="shared" si="0"/>
        <v>9129</v>
      </c>
      <c r="Q17" s="112" t="s">
        <v>40</v>
      </c>
      <c r="R17" s="112" t="s">
        <v>40</v>
      </c>
      <c r="S17" s="112" t="s">
        <v>40</v>
      </c>
      <c r="T17" s="114" t="s">
        <v>40</v>
      </c>
    </row>
    <row r="18" spans="1:20" ht="15">
      <c r="A18" s="72"/>
      <c r="B18" s="72"/>
      <c r="C18" s="112">
        <v>0</v>
      </c>
      <c r="D18" s="112">
        <v>0</v>
      </c>
      <c r="E18" s="112">
        <v>0</v>
      </c>
      <c r="F18" s="72" t="s">
        <v>913</v>
      </c>
      <c r="G18" s="113">
        <v>4002</v>
      </c>
      <c r="H18" s="113">
        <v>4005</v>
      </c>
      <c r="I18" s="113">
        <v>8007</v>
      </c>
      <c r="J18" s="72"/>
      <c r="K18" s="112">
        <v>0</v>
      </c>
      <c r="L18" s="112">
        <v>0</v>
      </c>
      <c r="M18" s="112">
        <v>0</v>
      </c>
      <c r="N18" s="112">
        <f t="shared" si="0"/>
        <v>4002</v>
      </c>
      <c r="O18" s="112">
        <f t="shared" si="0"/>
        <v>4005</v>
      </c>
      <c r="P18" s="112">
        <f t="shared" si="0"/>
        <v>8007</v>
      </c>
      <c r="Q18" s="112" t="s">
        <v>40</v>
      </c>
      <c r="R18" s="112" t="s">
        <v>40</v>
      </c>
      <c r="S18" s="112" t="s">
        <v>40</v>
      </c>
      <c r="T18" s="114" t="s">
        <v>40</v>
      </c>
    </row>
    <row r="19" spans="1:20" ht="15">
      <c r="A19" s="72">
        <v>9</v>
      </c>
      <c r="B19" s="72" t="s">
        <v>9</v>
      </c>
      <c r="C19" s="113">
        <v>29546</v>
      </c>
      <c r="D19" s="113">
        <v>29090</v>
      </c>
      <c r="E19" s="113">
        <v>58636</v>
      </c>
      <c r="F19" s="113" t="s">
        <v>22</v>
      </c>
      <c r="G19" s="113">
        <v>3400</v>
      </c>
      <c r="H19" s="113">
        <v>3462</v>
      </c>
      <c r="I19" s="113">
        <v>6862</v>
      </c>
      <c r="J19" s="113"/>
      <c r="K19" s="112">
        <v>0</v>
      </c>
      <c r="L19" s="112">
        <v>0</v>
      </c>
      <c r="M19" s="112">
        <v>0</v>
      </c>
      <c r="N19" s="112">
        <f t="shared" si="0"/>
        <v>32946</v>
      </c>
      <c r="O19" s="112">
        <f t="shared" si="0"/>
        <v>32552</v>
      </c>
      <c r="P19" s="112">
        <f t="shared" si="0"/>
        <v>65498</v>
      </c>
      <c r="Q19" s="112">
        <f>+N19</f>
        <v>32946</v>
      </c>
      <c r="R19" s="112">
        <f>+O19</f>
        <v>32552</v>
      </c>
      <c r="S19" s="112">
        <f t="shared" si="1"/>
        <v>65498</v>
      </c>
      <c r="T19" s="114">
        <f t="shared" si="2"/>
        <v>89.52334422425112</v>
      </c>
    </row>
    <row r="20" spans="1:20" ht="15">
      <c r="A20" s="72">
        <v>10</v>
      </c>
      <c r="B20" s="72" t="s">
        <v>10</v>
      </c>
      <c r="C20" s="113">
        <v>45390</v>
      </c>
      <c r="D20" s="113">
        <v>45608</v>
      </c>
      <c r="E20" s="113">
        <v>90998</v>
      </c>
      <c r="F20" s="72" t="s">
        <v>100</v>
      </c>
      <c r="G20" s="113">
        <v>6665</v>
      </c>
      <c r="H20" s="113">
        <v>7028</v>
      </c>
      <c r="I20" s="113">
        <v>13693</v>
      </c>
      <c r="J20" s="113"/>
      <c r="K20" s="112">
        <v>0</v>
      </c>
      <c r="L20" s="112">
        <v>0</v>
      </c>
      <c r="M20" s="112">
        <v>0</v>
      </c>
      <c r="N20" s="112">
        <f t="shared" si="0"/>
        <v>52055</v>
      </c>
      <c r="O20" s="112">
        <f t="shared" si="0"/>
        <v>52636</v>
      </c>
      <c r="P20" s="112">
        <f t="shared" si="0"/>
        <v>104691</v>
      </c>
      <c r="Q20" s="112">
        <f>SUM(N20:N21)</f>
        <v>59841</v>
      </c>
      <c r="R20" s="112">
        <f>SUM(O20:O21)</f>
        <v>60440</v>
      </c>
      <c r="S20" s="112">
        <f t="shared" si="1"/>
        <v>120281</v>
      </c>
      <c r="T20" s="114">
        <f t="shared" si="2"/>
        <v>75.65450902470049</v>
      </c>
    </row>
    <row r="21" spans="1:20" ht="15">
      <c r="A21" s="72"/>
      <c r="B21" s="72"/>
      <c r="C21" s="113">
        <v>0</v>
      </c>
      <c r="D21" s="113">
        <v>0</v>
      </c>
      <c r="E21" s="113">
        <v>0</v>
      </c>
      <c r="F21" s="72" t="s">
        <v>914</v>
      </c>
      <c r="G21" s="113">
        <v>3234</v>
      </c>
      <c r="H21" s="113">
        <v>3142</v>
      </c>
      <c r="I21" s="113">
        <v>6376</v>
      </c>
      <c r="J21" s="72" t="s">
        <v>915</v>
      </c>
      <c r="K21" s="113">
        <v>4552</v>
      </c>
      <c r="L21" s="113">
        <v>4662</v>
      </c>
      <c r="M21" s="113">
        <v>9214</v>
      </c>
      <c r="N21" s="112">
        <f t="shared" si="0"/>
        <v>7786</v>
      </c>
      <c r="O21" s="112">
        <f t="shared" si="0"/>
        <v>7804</v>
      </c>
      <c r="P21" s="112">
        <f t="shared" si="0"/>
        <v>15590</v>
      </c>
      <c r="Q21" s="114"/>
      <c r="R21" s="114"/>
      <c r="S21" s="112" t="s">
        <v>40</v>
      </c>
      <c r="T21" s="114" t="s">
        <v>40</v>
      </c>
    </row>
    <row r="22" spans="1:20" ht="15">
      <c r="A22" s="72">
        <v>11</v>
      </c>
      <c r="B22" s="72" t="s">
        <v>11</v>
      </c>
      <c r="C22" s="113">
        <v>53375</v>
      </c>
      <c r="D22" s="113">
        <v>53195</v>
      </c>
      <c r="E22" s="113">
        <v>106570</v>
      </c>
      <c r="F22" s="113" t="s">
        <v>21</v>
      </c>
      <c r="G22" s="113">
        <v>4739</v>
      </c>
      <c r="H22" s="113">
        <v>5035</v>
      </c>
      <c r="I22" s="113">
        <v>9774</v>
      </c>
      <c r="J22" s="113"/>
      <c r="K22" s="113">
        <v>0</v>
      </c>
      <c r="L22" s="113">
        <v>0</v>
      </c>
      <c r="M22" s="113">
        <v>0</v>
      </c>
      <c r="N22" s="112">
        <f t="shared" si="0"/>
        <v>58114</v>
      </c>
      <c r="O22" s="112">
        <f t="shared" si="0"/>
        <v>58230</v>
      </c>
      <c r="P22" s="112">
        <f t="shared" si="0"/>
        <v>116344</v>
      </c>
      <c r="Q22" s="112">
        <f aca="true" t="shared" si="3" ref="Q22:R31">+N22</f>
        <v>58114</v>
      </c>
      <c r="R22" s="112">
        <f t="shared" si="3"/>
        <v>58230</v>
      </c>
      <c r="S22" s="112">
        <f t="shared" si="1"/>
        <v>116344</v>
      </c>
      <c r="T22" s="114">
        <f t="shared" si="2"/>
        <v>91.59905108987141</v>
      </c>
    </row>
    <row r="23" spans="1:20" ht="15">
      <c r="A23" s="72">
        <v>12</v>
      </c>
      <c r="B23" s="72" t="s">
        <v>12</v>
      </c>
      <c r="C23" s="113">
        <v>6938</v>
      </c>
      <c r="D23" s="113">
        <v>6952</v>
      </c>
      <c r="E23" s="113">
        <v>13890</v>
      </c>
      <c r="F23" s="113" t="s">
        <v>20</v>
      </c>
      <c r="G23" s="113">
        <v>4669</v>
      </c>
      <c r="H23" s="113">
        <v>4700</v>
      </c>
      <c r="I23" s="113">
        <v>9369</v>
      </c>
      <c r="J23" s="113"/>
      <c r="K23" s="113">
        <v>0</v>
      </c>
      <c r="L23" s="113">
        <v>0</v>
      </c>
      <c r="M23" s="113">
        <v>0</v>
      </c>
      <c r="N23" s="112">
        <f t="shared" si="0"/>
        <v>11607</v>
      </c>
      <c r="O23" s="112">
        <f t="shared" si="0"/>
        <v>11652</v>
      </c>
      <c r="P23" s="112">
        <f t="shared" si="0"/>
        <v>23259</v>
      </c>
      <c r="Q23" s="112">
        <f t="shared" si="3"/>
        <v>11607</v>
      </c>
      <c r="R23" s="112">
        <f t="shared" si="3"/>
        <v>11652</v>
      </c>
      <c r="S23" s="112">
        <f t="shared" si="1"/>
        <v>23259</v>
      </c>
      <c r="T23" s="114">
        <f t="shared" si="2"/>
        <v>59.7188185218625</v>
      </c>
    </row>
    <row r="24" spans="1:20" ht="15">
      <c r="A24" s="72">
        <v>13</v>
      </c>
      <c r="B24" s="72" t="s">
        <v>13</v>
      </c>
      <c r="C24" s="113">
        <v>11103</v>
      </c>
      <c r="D24" s="113">
        <v>11226</v>
      </c>
      <c r="E24" s="113">
        <v>22329</v>
      </c>
      <c r="F24" s="113" t="s">
        <v>19</v>
      </c>
      <c r="G24" s="113">
        <v>2849</v>
      </c>
      <c r="H24" s="113">
        <v>2757</v>
      </c>
      <c r="I24" s="113">
        <v>5606</v>
      </c>
      <c r="J24" s="113"/>
      <c r="K24" s="113">
        <v>0</v>
      </c>
      <c r="L24" s="113">
        <v>0</v>
      </c>
      <c r="M24" s="113">
        <v>0</v>
      </c>
      <c r="N24" s="112">
        <f t="shared" si="0"/>
        <v>13952</v>
      </c>
      <c r="O24" s="112">
        <f t="shared" si="0"/>
        <v>13983</v>
      </c>
      <c r="P24" s="112">
        <f t="shared" si="0"/>
        <v>27935</v>
      </c>
      <c r="Q24" s="112">
        <f t="shared" si="3"/>
        <v>13952</v>
      </c>
      <c r="R24" s="112">
        <f t="shared" si="3"/>
        <v>13983</v>
      </c>
      <c r="S24" s="112">
        <f t="shared" si="1"/>
        <v>27935</v>
      </c>
      <c r="T24" s="114">
        <f t="shared" si="2"/>
        <v>79.93198496509754</v>
      </c>
    </row>
    <row r="25" spans="1:20" ht="15">
      <c r="A25" s="72">
        <v>14</v>
      </c>
      <c r="B25" s="72" t="s">
        <v>14</v>
      </c>
      <c r="C25" s="113">
        <v>35260</v>
      </c>
      <c r="D25" s="113">
        <v>34967</v>
      </c>
      <c r="E25" s="113">
        <v>70227</v>
      </c>
      <c r="F25" s="72" t="s">
        <v>18</v>
      </c>
      <c r="G25" s="113">
        <v>2008</v>
      </c>
      <c r="H25" s="113">
        <v>2101</v>
      </c>
      <c r="I25" s="113">
        <v>4109</v>
      </c>
      <c r="J25" s="113"/>
      <c r="K25" s="113">
        <v>0</v>
      </c>
      <c r="L25" s="113">
        <v>0</v>
      </c>
      <c r="M25" s="113">
        <v>0</v>
      </c>
      <c r="N25" s="112">
        <f t="shared" si="0"/>
        <v>37268</v>
      </c>
      <c r="O25" s="112">
        <f t="shared" si="0"/>
        <v>37068</v>
      </c>
      <c r="P25" s="112">
        <f t="shared" si="0"/>
        <v>74336</v>
      </c>
      <c r="Q25" s="112">
        <f t="shared" si="3"/>
        <v>37268</v>
      </c>
      <c r="R25" s="112">
        <f t="shared" si="3"/>
        <v>37068</v>
      </c>
      <c r="S25" s="112">
        <f t="shared" si="1"/>
        <v>74336</v>
      </c>
      <c r="T25" s="114">
        <f t="shared" si="2"/>
        <v>94.47239560912612</v>
      </c>
    </row>
    <row r="26" spans="1:20" ht="15">
      <c r="A26" s="72">
        <v>15</v>
      </c>
      <c r="B26" s="72" t="s">
        <v>15</v>
      </c>
      <c r="C26" s="113">
        <v>11292</v>
      </c>
      <c r="D26" s="113">
        <v>11374</v>
      </c>
      <c r="E26" s="113">
        <v>22666</v>
      </c>
      <c r="F26" s="113"/>
      <c r="G26" s="112">
        <v>0</v>
      </c>
      <c r="H26" s="112">
        <v>0</v>
      </c>
      <c r="I26" s="112">
        <v>0</v>
      </c>
      <c r="J26" s="113"/>
      <c r="K26" s="113">
        <v>0</v>
      </c>
      <c r="L26" s="113">
        <v>0</v>
      </c>
      <c r="M26" s="113">
        <v>0</v>
      </c>
      <c r="N26" s="112">
        <f t="shared" si="0"/>
        <v>11292</v>
      </c>
      <c r="O26" s="112">
        <f t="shared" si="0"/>
        <v>11374</v>
      </c>
      <c r="P26" s="112">
        <f t="shared" si="0"/>
        <v>22666</v>
      </c>
      <c r="Q26" s="112">
        <f t="shared" si="3"/>
        <v>11292</v>
      </c>
      <c r="R26" s="112">
        <f t="shared" si="3"/>
        <v>11374</v>
      </c>
      <c r="S26" s="112">
        <f t="shared" si="1"/>
        <v>22666</v>
      </c>
      <c r="T26" s="114">
        <f t="shared" si="2"/>
        <v>100</v>
      </c>
    </row>
    <row r="27" spans="1:20" ht="15">
      <c r="A27" s="72">
        <v>16</v>
      </c>
      <c r="B27" s="72" t="s">
        <v>16</v>
      </c>
      <c r="C27" s="113">
        <v>19153</v>
      </c>
      <c r="D27" s="113">
        <v>17633</v>
      </c>
      <c r="E27" s="113">
        <v>36786</v>
      </c>
      <c r="F27" s="113"/>
      <c r="G27" s="112">
        <v>0</v>
      </c>
      <c r="H27" s="112">
        <v>0</v>
      </c>
      <c r="I27" s="112">
        <v>0</v>
      </c>
      <c r="J27" s="113"/>
      <c r="K27" s="113">
        <v>0</v>
      </c>
      <c r="L27" s="113">
        <v>0</v>
      </c>
      <c r="M27" s="113">
        <v>0</v>
      </c>
      <c r="N27" s="112">
        <f t="shared" si="0"/>
        <v>19153</v>
      </c>
      <c r="O27" s="112">
        <f t="shared" si="0"/>
        <v>17633</v>
      </c>
      <c r="P27" s="112">
        <f t="shared" si="0"/>
        <v>36786</v>
      </c>
      <c r="Q27" s="112">
        <f t="shared" si="3"/>
        <v>19153</v>
      </c>
      <c r="R27" s="112">
        <f t="shared" si="3"/>
        <v>17633</v>
      </c>
      <c r="S27" s="112">
        <f t="shared" si="1"/>
        <v>36786</v>
      </c>
      <c r="T27" s="114">
        <f t="shared" si="2"/>
        <v>100</v>
      </c>
    </row>
    <row r="28" spans="1:20" ht="15">
      <c r="A28" s="72">
        <v>17</v>
      </c>
      <c r="B28" s="72" t="s">
        <v>17</v>
      </c>
      <c r="C28" s="113">
        <v>19751</v>
      </c>
      <c r="D28" s="113">
        <v>20092</v>
      </c>
      <c r="E28" s="113">
        <v>39843</v>
      </c>
      <c r="F28" s="72" t="s">
        <v>916</v>
      </c>
      <c r="G28" s="113">
        <v>3611</v>
      </c>
      <c r="H28" s="113">
        <v>3621</v>
      </c>
      <c r="I28" s="113">
        <v>7232</v>
      </c>
      <c r="J28" s="113"/>
      <c r="K28" s="113">
        <v>0</v>
      </c>
      <c r="L28" s="113">
        <v>0</v>
      </c>
      <c r="M28" s="113">
        <v>0</v>
      </c>
      <c r="N28" s="112">
        <f t="shared" si="0"/>
        <v>23362</v>
      </c>
      <c r="O28" s="112">
        <f t="shared" si="0"/>
        <v>23713</v>
      </c>
      <c r="P28" s="112">
        <f t="shared" si="0"/>
        <v>47075</v>
      </c>
      <c r="Q28" s="112">
        <f t="shared" si="3"/>
        <v>23362</v>
      </c>
      <c r="R28" s="112">
        <f t="shared" si="3"/>
        <v>23713</v>
      </c>
      <c r="S28" s="112">
        <f t="shared" si="1"/>
        <v>47075</v>
      </c>
      <c r="T28" s="114">
        <f t="shared" si="2"/>
        <v>84.6372809346787</v>
      </c>
    </row>
    <row r="29" spans="1:20" ht="15">
      <c r="A29" s="72">
        <v>18</v>
      </c>
      <c r="B29" s="72" t="s">
        <v>88</v>
      </c>
      <c r="C29" s="113">
        <v>13829</v>
      </c>
      <c r="D29" s="113">
        <v>13949</v>
      </c>
      <c r="E29" s="113">
        <v>27778</v>
      </c>
      <c r="F29" s="113"/>
      <c r="G29" s="112">
        <v>0</v>
      </c>
      <c r="H29" s="112">
        <v>0</v>
      </c>
      <c r="I29" s="112">
        <v>0</v>
      </c>
      <c r="J29" s="113"/>
      <c r="K29" s="113">
        <v>0</v>
      </c>
      <c r="L29" s="113">
        <v>0</v>
      </c>
      <c r="M29" s="113">
        <v>0</v>
      </c>
      <c r="N29" s="112">
        <f t="shared" si="0"/>
        <v>13829</v>
      </c>
      <c r="O29" s="112">
        <f t="shared" si="0"/>
        <v>13949</v>
      </c>
      <c r="P29" s="112">
        <f t="shared" si="0"/>
        <v>27778</v>
      </c>
      <c r="Q29" s="112">
        <f t="shared" si="3"/>
        <v>13829</v>
      </c>
      <c r="R29" s="112">
        <f t="shared" si="3"/>
        <v>13949</v>
      </c>
      <c r="S29" s="112">
        <f t="shared" si="1"/>
        <v>27778</v>
      </c>
      <c r="T29" s="114">
        <f t="shared" si="2"/>
        <v>100</v>
      </c>
    </row>
    <row r="30" spans="1:20" ht="15">
      <c r="A30" s="72">
        <v>19</v>
      </c>
      <c r="B30" s="72" t="s">
        <v>89</v>
      </c>
      <c r="C30" s="113">
        <v>12665</v>
      </c>
      <c r="D30" s="113">
        <v>12294</v>
      </c>
      <c r="E30" s="113">
        <v>24959</v>
      </c>
      <c r="F30" s="113"/>
      <c r="G30" s="112">
        <v>0</v>
      </c>
      <c r="H30" s="112">
        <v>0</v>
      </c>
      <c r="I30" s="112">
        <v>0</v>
      </c>
      <c r="J30" s="113"/>
      <c r="K30" s="113">
        <v>0</v>
      </c>
      <c r="L30" s="113">
        <v>0</v>
      </c>
      <c r="M30" s="113">
        <v>0</v>
      </c>
      <c r="N30" s="112">
        <f t="shared" si="0"/>
        <v>12665</v>
      </c>
      <c r="O30" s="112">
        <f t="shared" si="0"/>
        <v>12294</v>
      </c>
      <c r="P30" s="112">
        <f t="shared" si="0"/>
        <v>24959</v>
      </c>
      <c r="Q30" s="112">
        <f t="shared" si="3"/>
        <v>12665</v>
      </c>
      <c r="R30" s="112">
        <f t="shared" si="3"/>
        <v>12294</v>
      </c>
      <c r="S30" s="112">
        <f t="shared" si="1"/>
        <v>24959</v>
      </c>
      <c r="T30" s="114">
        <f t="shared" si="2"/>
        <v>100</v>
      </c>
    </row>
    <row r="31" spans="1:20" ht="15">
      <c r="A31" s="72">
        <v>20</v>
      </c>
      <c r="B31" s="72" t="s">
        <v>90</v>
      </c>
      <c r="C31" s="113">
        <v>11898</v>
      </c>
      <c r="D31" s="113">
        <v>11752</v>
      </c>
      <c r="E31" s="113">
        <v>23650</v>
      </c>
      <c r="F31" s="191"/>
      <c r="G31" s="112">
        <v>0</v>
      </c>
      <c r="H31" s="112">
        <v>0</v>
      </c>
      <c r="I31" s="112">
        <v>0</v>
      </c>
      <c r="J31" s="191"/>
      <c r="K31" s="113">
        <v>0</v>
      </c>
      <c r="L31" s="113">
        <v>0</v>
      </c>
      <c r="M31" s="113">
        <v>0</v>
      </c>
      <c r="N31" s="112">
        <f t="shared" si="0"/>
        <v>11898</v>
      </c>
      <c r="O31" s="112">
        <f t="shared" si="0"/>
        <v>11752</v>
      </c>
      <c r="P31" s="112">
        <f t="shared" si="0"/>
        <v>23650</v>
      </c>
      <c r="Q31" s="112">
        <f t="shared" si="3"/>
        <v>11898</v>
      </c>
      <c r="R31" s="112">
        <f t="shared" si="3"/>
        <v>11752</v>
      </c>
      <c r="S31" s="112">
        <f t="shared" si="1"/>
        <v>23650</v>
      </c>
      <c r="T31" s="114">
        <f t="shared" si="2"/>
        <v>100</v>
      </c>
    </row>
    <row r="32" spans="1:20" ht="15">
      <c r="A32" s="218" t="s">
        <v>40</v>
      </c>
      <c r="B32" s="219" t="s">
        <v>0</v>
      </c>
      <c r="C32" s="220">
        <f>SUM(C6:C31)</f>
        <v>531503</v>
      </c>
      <c r="D32" s="220">
        <f>SUM(D6:D31)</f>
        <v>530256</v>
      </c>
      <c r="E32" s="220">
        <f>SUM(E6:E31)</f>
        <v>1061759</v>
      </c>
      <c r="F32" s="221"/>
      <c r="G32" s="222">
        <v>0</v>
      </c>
      <c r="H32" s="222">
        <v>0</v>
      </c>
      <c r="I32" s="222">
        <v>0</v>
      </c>
      <c r="J32" s="221"/>
      <c r="K32" s="223">
        <v>0</v>
      </c>
      <c r="L32" s="223">
        <v>0</v>
      </c>
      <c r="M32" s="223">
        <v>0</v>
      </c>
      <c r="N32" s="222">
        <f t="shared" si="0"/>
        <v>531503</v>
      </c>
      <c r="O32" s="222">
        <f t="shared" si="0"/>
        <v>530256</v>
      </c>
      <c r="P32" s="222">
        <f t="shared" si="0"/>
        <v>1061759</v>
      </c>
      <c r="Q32" s="220">
        <f>SUM(Q6:Q31)</f>
        <v>651054</v>
      </c>
      <c r="R32" s="220">
        <f>SUM(R6:R31)</f>
        <v>654004</v>
      </c>
      <c r="S32" s="222">
        <f t="shared" si="1"/>
        <v>1305058</v>
      </c>
      <c r="T32" s="224">
        <f t="shared" si="2"/>
        <v>81.35722703512027</v>
      </c>
    </row>
    <row r="34" ht="15">
      <c r="J34" s="192" t="s">
        <v>40</v>
      </c>
    </row>
    <row r="35" ht="15">
      <c r="J35" s="108" t="s">
        <v>40</v>
      </c>
    </row>
    <row r="36" ht="15">
      <c r="J36" s="108" t="s">
        <v>40</v>
      </c>
    </row>
    <row r="37" ht="15">
      <c r="J37" s="108" t="s">
        <v>40</v>
      </c>
    </row>
    <row r="38" ht="15">
      <c r="J38" s="108" t="s">
        <v>40</v>
      </c>
    </row>
    <row r="39" ht="15">
      <c r="J39" s="108" t="s">
        <v>40</v>
      </c>
    </row>
    <row r="40" ht="15">
      <c r="J40" s="108" t="s">
        <v>40</v>
      </c>
    </row>
    <row r="41" ht="15">
      <c r="J41" s="108" t="s">
        <v>40</v>
      </c>
    </row>
    <row r="42" ht="15">
      <c r="J42" s="108" t="s">
        <v>40</v>
      </c>
    </row>
    <row r="43" ht="15">
      <c r="J43" s="108" t="s">
        <v>40</v>
      </c>
    </row>
    <row r="44" ht="15">
      <c r="J44" s="108" t="s">
        <v>40</v>
      </c>
    </row>
    <row r="45" ht="15">
      <c r="J45" s="108" t="s">
        <v>40</v>
      </c>
    </row>
    <row r="46" ht="15">
      <c r="J46" s="108" t="s">
        <v>40</v>
      </c>
    </row>
    <row r="47" ht="15">
      <c r="J47" s="108" t="s">
        <v>40</v>
      </c>
    </row>
    <row r="48" ht="15">
      <c r="J48" s="108" t="s">
        <v>40</v>
      </c>
    </row>
    <row r="49" ht="15">
      <c r="J49" s="108" t="s">
        <v>40</v>
      </c>
    </row>
    <row r="50" ht="15">
      <c r="J50" s="108" t="s">
        <v>40</v>
      </c>
    </row>
    <row r="51" ht="15">
      <c r="J51" s="108" t="s">
        <v>40</v>
      </c>
    </row>
    <row r="52" ht="15">
      <c r="J52" s="108" t="s">
        <v>40</v>
      </c>
    </row>
  </sheetData>
  <sheetProtection/>
  <mergeCells count="4">
    <mergeCell ref="C3:E3"/>
    <mergeCell ref="F3:M3"/>
    <mergeCell ref="N3:P3"/>
    <mergeCell ref="Q3:S3"/>
  </mergeCells>
  <printOptions/>
  <pageMargins left="0.17" right="0.17" top="0.4" bottom="0.24" header="0.27" footer="0.17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5"/>
  </sheetPr>
  <dimension ref="A1:K51"/>
  <sheetViews>
    <sheetView zoomScale="75" zoomScaleNormal="75" zoomScalePageLayoutView="0" workbookViewId="0" topLeftCell="A1">
      <selection activeCell="K22" sqref="K22"/>
    </sheetView>
  </sheetViews>
  <sheetFormatPr defaultColWidth="9.140625" defaultRowHeight="18" customHeight="1"/>
  <cols>
    <col min="1" max="1" width="5.00390625" style="0" customWidth="1"/>
    <col min="2" max="2" width="15.57421875" style="4" customWidth="1"/>
    <col min="3" max="3" width="14.140625" style="73" customWidth="1"/>
    <col min="4" max="4" width="21.8515625" style="4" customWidth="1"/>
    <col min="5" max="5" width="9.7109375" style="73" customWidth="1"/>
    <col min="6" max="6" width="15.8515625" style="4" customWidth="1"/>
    <col min="7" max="7" width="11.00390625" style="0" customWidth="1"/>
    <col min="8" max="8" width="14.421875" style="73" customWidth="1"/>
    <col min="9" max="9" width="11.00390625" style="73" customWidth="1"/>
    <col min="10" max="10" width="3.140625" style="0" customWidth="1"/>
    <col min="11" max="11" width="22.7109375" style="0" customWidth="1"/>
  </cols>
  <sheetData>
    <row r="1" spans="1:9" ht="24.75" customHeight="1">
      <c r="A1" s="199" t="s">
        <v>950</v>
      </c>
      <c r="E1" s="201" t="s">
        <v>938</v>
      </c>
      <c r="G1" s="200" t="s">
        <v>33</v>
      </c>
      <c r="I1" s="4"/>
    </row>
    <row r="2" ht="5.25" customHeight="1"/>
    <row r="3" spans="1:9" ht="18" customHeight="1">
      <c r="A3" s="202"/>
      <c r="B3" s="202"/>
      <c r="C3" s="202" t="s">
        <v>87</v>
      </c>
      <c r="D3" s="281" t="s">
        <v>91</v>
      </c>
      <c r="E3" s="282"/>
      <c r="F3" s="282"/>
      <c r="G3" s="283"/>
      <c r="H3" s="203" t="s">
        <v>38</v>
      </c>
      <c r="I3" s="203" t="s">
        <v>38</v>
      </c>
    </row>
    <row r="4" spans="1:11" s="2" customFormat="1" ht="18" customHeight="1">
      <c r="A4" s="204" t="s">
        <v>84</v>
      </c>
      <c r="B4" s="204" t="s">
        <v>35</v>
      </c>
      <c r="C4" s="204" t="s">
        <v>39</v>
      </c>
      <c r="D4" s="205" t="s">
        <v>92</v>
      </c>
      <c r="E4" s="206" t="s">
        <v>93</v>
      </c>
      <c r="F4" s="205" t="s">
        <v>86</v>
      </c>
      <c r="G4" s="207" t="str">
        <f>+E4</f>
        <v>หลังคารือน</v>
      </c>
      <c r="H4" s="208" t="s">
        <v>94</v>
      </c>
      <c r="I4" s="209" t="s">
        <v>901</v>
      </c>
      <c r="J4"/>
      <c r="K4"/>
    </row>
    <row r="5" spans="1:9" ht="18" customHeight="1">
      <c r="A5" s="7">
        <v>1</v>
      </c>
      <c r="B5" s="3" t="s">
        <v>1</v>
      </c>
      <c r="C5" s="196">
        <v>34208</v>
      </c>
      <c r="D5" s="3" t="s">
        <v>32</v>
      </c>
      <c r="E5" s="196">
        <v>14961</v>
      </c>
      <c r="F5" s="3">
        <v>0</v>
      </c>
      <c r="G5" s="197">
        <v>0</v>
      </c>
      <c r="H5" s="11">
        <f>+C5+E5+G5</f>
        <v>49169</v>
      </c>
      <c r="I5" s="11">
        <f>SUM(H5:H6)</f>
        <v>52559</v>
      </c>
    </row>
    <row r="6" spans="1:9" ht="18" customHeight="1">
      <c r="A6" s="7"/>
      <c r="B6" s="3"/>
      <c r="C6" s="107">
        <v>0</v>
      </c>
      <c r="D6" s="3" t="s">
        <v>904</v>
      </c>
      <c r="E6" s="196">
        <v>2141</v>
      </c>
      <c r="F6" s="3" t="s">
        <v>905</v>
      </c>
      <c r="G6" s="198">
        <v>1249</v>
      </c>
      <c r="H6" s="11">
        <f>+C6+E6+G6</f>
        <v>3390</v>
      </c>
      <c r="I6" s="11" t="s">
        <v>40</v>
      </c>
    </row>
    <row r="7" spans="1:9" ht="18" customHeight="1">
      <c r="A7" s="7">
        <v>2</v>
      </c>
      <c r="B7" s="3" t="s">
        <v>2</v>
      </c>
      <c r="C7" s="196">
        <v>20906</v>
      </c>
      <c r="D7" s="3" t="s">
        <v>30</v>
      </c>
      <c r="E7" s="196">
        <v>4131</v>
      </c>
      <c r="F7" s="3" t="s">
        <v>31</v>
      </c>
      <c r="G7" s="198">
        <v>1374</v>
      </c>
      <c r="H7" s="11">
        <f aca="true" t="shared" si="0" ref="H7:H31">+C7+E7+G7</f>
        <v>26411</v>
      </c>
      <c r="I7" s="11">
        <f>SUM(H7)</f>
        <v>26411</v>
      </c>
    </row>
    <row r="8" spans="1:9" ht="18" customHeight="1">
      <c r="A8" s="7">
        <v>3</v>
      </c>
      <c r="B8" s="3" t="s">
        <v>3</v>
      </c>
      <c r="C8" s="196">
        <v>11155</v>
      </c>
      <c r="D8" s="3" t="s">
        <v>29</v>
      </c>
      <c r="E8" s="196">
        <v>1911</v>
      </c>
      <c r="F8" s="3"/>
      <c r="G8" s="197">
        <v>0</v>
      </c>
      <c r="H8" s="11">
        <f t="shared" si="0"/>
        <v>13066</v>
      </c>
      <c r="I8" s="11">
        <f aca="true" t="shared" si="1" ref="I8:I30">SUM(H8)</f>
        <v>13066</v>
      </c>
    </row>
    <row r="9" spans="1:9" ht="18" customHeight="1">
      <c r="A9" s="7">
        <v>4</v>
      </c>
      <c r="B9" s="3" t="s">
        <v>4</v>
      </c>
      <c r="C9" s="196">
        <v>12410</v>
      </c>
      <c r="D9" s="3" t="s">
        <v>28</v>
      </c>
      <c r="E9" s="196">
        <v>1408</v>
      </c>
      <c r="F9" s="3" t="s">
        <v>906</v>
      </c>
      <c r="G9" s="198">
        <v>2175</v>
      </c>
      <c r="H9" s="11">
        <f t="shared" si="0"/>
        <v>15993</v>
      </c>
      <c r="I9" s="11">
        <f>SUM(H9:H10)</f>
        <v>20025</v>
      </c>
    </row>
    <row r="10" spans="1:9" ht="18" customHeight="1">
      <c r="A10" s="7"/>
      <c r="B10" s="3"/>
      <c r="C10" s="107">
        <v>0</v>
      </c>
      <c r="D10" s="3" t="s">
        <v>907</v>
      </c>
      <c r="E10" s="196">
        <v>2210</v>
      </c>
      <c r="F10" s="3" t="s">
        <v>908</v>
      </c>
      <c r="G10" s="198">
        <v>1822</v>
      </c>
      <c r="H10" s="11">
        <f t="shared" si="0"/>
        <v>4032</v>
      </c>
      <c r="I10" s="11" t="s">
        <v>40</v>
      </c>
    </row>
    <row r="11" spans="1:9" ht="18" customHeight="1">
      <c r="A11" s="7">
        <v>5</v>
      </c>
      <c r="B11" s="3" t="s">
        <v>5</v>
      </c>
      <c r="C11" s="196">
        <v>13533</v>
      </c>
      <c r="D11" s="3" t="s">
        <v>26</v>
      </c>
      <c r="E11" s="196">
        <v>1015</v>
      </c>
      <c r="F11" s="3" t="s">
        <v>27</v>
      </c>
      <c r="G11" s="198">
        <v>2056</v>
      </c>
      <c r="H11" s="11">
        <f t="shared" si="0"/>
        <v>16604</v>
      </c>
      <c r="I11" s="11">
        <f>SUM(H11:H12)</f>
        <v>18379</v>
      </c>
    </row>
    <row r="12" spans="1:9" ht="18" customHeight="1">
      <c r="A12" s="7"/>
      <c r="B12" s="3"/>
      <c r="C12" s="107">
        <v>0</v>
      </c>
      <c r="D12" s="3" t="s">
        <v>909</v>
      </c>
      <c r="E12" s="196">
        <v>1775</v>
      </c>
      <c r="F12" s="3"/>
      <c r="G12" s="197">
        <v>0</v>
      </c>
      <c r="H12" s="11">
        <f t="shared" si="0"/>
        <v>1775</v>
      </c>
      <c r="I12" s="11" t="s">
        <v>40</v>
      </c>
    </row>
    <row r="13" spans="1:9" ht="18" customHeight="1">
      <c r="A13" s="7">
        <v>6</v>
      </c>
      <c r="B13" s="3" t="s">
        <v>6</v>
      </c>
      <c r="C13" s="196">
        <v>15319</v>
      </c>
      <c r="D13" s="3" t="s">
        <v>25</v>
      </c>
      <c r="E13" s="196">
        <v>1589</v>
      </c>
      <c r="F13" s="3" t="s">
        <v>910</v>
      </c>
      <c r="G13" s="198">
        <v>1541</v>
      </c>
      <c r="H13" s="11">
        <f t="shared" si="0"/>
        <v>18449</v>
      </c>
      <c r="I13" s="11">
        <f t="shared" si="1"/>
        <v>18449</v>
      </c>
    </row>
    <row r="14" spans="1:9" ht="18" customHeight="1">
      <c r="A14" s="7">
        <v>7</v>
      </c>
      <c r="B14" s="3" t="s">
        <v>7</v>
      </c>
      <c r="C14" s="196">
        <v>24216</v>
      </c>
      <c r="D14" s="3" t="s">
        <v>911</v>
      </c>
      <c r="E14" s="196">
        <v>4101</v>
      </c>
      <c r="F14" s="3"/>
      <c r="G14" s="197">
        <v>0</v>
      </c>
      <c r="H14" s="11">
        <f t="shared" si="0"/>
        <v>28317</v>
      </c>
      <c r="I14" s="11">
        <f t="shared" si="1"/>
        <v>28317</v>
      </c>
    </row>
    <row r="15" spans="1:9" ht="18" customHeight="1">
      <c r="A15" s="7">
        <v>8</v>
      </c>
      <c r="B15" s="3" t="s">
        <v>8</v>
      </c>
      <c r="C15" s="196">
        <v>6315</v>
      </c>
      <c r="D15" s="3" t="s">
        <v>23</v>
      </c>
      <c r="E15" s="196">
        <v>2095</v>
      </c>
      <c r="F15" s="3" t="s">
        <v>24</v>
      </c>
      <c r="G15" s="198">
        <v>1383</v>
      </c>
      <c r="H15" s="11">
        <f t="shared" si="0"/>
        <v>9793</v>
      </c>
      <c r="I15" s="11">
        <f>SUM(H15:H17)</f>
        <v>14105</v>
      </c>
    </row>
    <row r="16" spans="1:9" ht="18" customHeight="1">
      <c r="A16" s="7"/>
      <c r="B16" s="3"/>
      <c r="C16" s="107">
        <v>0</v>
      </c>
      <c r="D16" s="3">
        <v>0</v>
      </c>
      <c r="E16" s="107">
        <v>0</v>
      </c>
      <c r="F16" s="3" t="s">
        <v>912</v>
      </c>
      <c r="G16" s="198">
        <v>2361</v>
      </c>
      <c r="H16" s="11">
        <f t="shared" si="0"/>
        <v>2361</v>
      </c>
      <c r="I16" s="11" t="s">
        <v>40</v>
      </c>
    </row>
    <row r="17" spans="1:9" ht="18" customHeight="1">
      <c r="A17" s="7"/>
      <c r="B17" s="3"/>
      <c r="C17" s="107">
        <v>0</v>
      </c>
      <c r="D17" s="3" t="s">
        <v>913</v>
      </c>
      <c r="E17" s="196">
        <v>1951</v>
      </c>
      <c r="F17" s="3">
        <v>0</v>
      </c>
      <c r="G17" s="197">
        <v>0</v>
      </c>
      <c r="H17" s="11">
        <f t="shared" si="0"/>
        <v>1951</v>
      </c>
      <c r="I17" s="11" t="s">
        <v>40</v>
      </c>
    </row>
    <row r="18" spans="1:9" ht="18" customHeight="1">
      <c r="A18" s="7">
        <v>9</v>
      </c>
      <c r="B18" s="3" t="s">
        <v>9</v>
      </c>
      <c r="C18" s="196">
        <v>14562</v>
      </c>
      <c r="D18" s="3" t="s">
        <v>22</v>
      </c>
      <c r="E18" s="196">
        <v>2281</v>
      </c>
      <c r="F18" s="3"/>
      <c r="G18" s="197">
        <v>0</v>
      </c>
      <c r="H18" s="11">
        <f t="shared" si="0"/>
        <v>16843</v>
      </c>
      <c r="I18" s="11">
        <f t="shared" si="1"/>
        <v>16843</v>
      </c>
    </row>
    <row r="19" spans="1:9" ht="18" customHeight="1">
      <c r="A19" s="7">
        <v>10</v>
      </c>
      <c r="B19" s="3" t="s">
        <v>10</v>
      </c>
      <c r="C19" s="196">
        <v>21427</v>
      </c>
      <c r="D19" s="9" t="s">
        <v>100</v>
      </c>
      <c r="E19" s="196">
        <v>4178</v>
      </c>
      <c r="F19" s="3"/>
      <c r="G19" s="197">
        <v>0</v>
      </c>
      <c r="H19" s="11">
        <f t="shared" si="0"/>
        <v>25605</v>
      </c>
      <c r="I19" s="11">
        <f>SUM(H19:H20)</f>
        <v>29022</v>
      </c>
    </row>
    <row r="20" spans="1:9" ht="18" customHeight="1">
      <c r="A20" s="7"/>
      <c r="B20" s="3"/>
      <c r="C20" s="107">
        <v>0</v>
      </c>
      <c r="D20" s="3" t="s">
        <v>914</v>
      </c>
      <c r="E20" s="196">
        <v>1434</v>
      </c>
      <c r="F20" s="3" t="s">
        <v>915</v>
      </c>
      <c r="G20" s="198">
        <v>1983</v>
      </c>
      <c r="H20" s="11">
        <f t="shared" si="0"/>
        <v>3417</v>
      </c>
      <c r="I20" s="11" t="s">
        <v>40</v>
      </c>
    </row>
    <row r="21" spans="1:9" ht="18" customHeight="1">
      <c r="A21" s="7">
        <v>11</v>
      </c>
      <c r="B21" s="3" t="s">
        <v>11</v>
      </c>
      <c r="C21" s="196">
        <v>26371</v>
      </c>
      <c r="D21" s="3" t="s">
        <v>21</v>
      </c>
      <c r="E21" s="196">
        <v>3688</v>
      </c>
      <c r="F21" s="3" t="s">
        <v>40</v>
      </c>
      <c r="G21" s="197">
        <v>0</v>
      </c>
      <c r="H21" s="11">
        <f t="shared" si="0"/>
        <v>30059</v>
      </c>
      <c r="I21" s="11">
        <f t="shared" si="1"/>
        <v>30059</v>
      </c>
    </row>
    <row r="22" spans="1:9" ht="18" customHeight="1">
      <c r="A22" s="7">
        <v>12</v>
      </c>
      <c r="B22" s="3" t="s">
        <v>12</v>
      </c>
      <c r="C22" s="196">
        <v>3390</v>
      </c>
      <c r="D22" s="3" t="s">
        <v>20</v>
      </c>
      <c r="E22" s="196">
        <v>2422</v>
      </c>
      <c r="F22" s="3" t="s">
        <v>40</v>
      </c>
      <c r="G22" s="197">
        <v>0</v>
      </c>
      <c r="H22" s="11">
        <f t="shared" si="0"/>
        <v>5812</v>
      </c>
      <c r="I22" s="11">
        <f t="shared" si="1"/>
        <v>5812</v>
      </c>
    </row>
    <row r="23" spans="1:9" ht="18" customHeight="1">
      <c r="A23" s="7">
        <v>13</v>
      </c>
      <c r="B23" s="3" t="s">
        <v>13</v>
      </c>
      <c r="C23" s="196">
        <v>4666</v>
      </c>
      <c r="D23" s="3" t="s">
        <v>19</v>
      </c>
      <c r="E23" s="196">
        <v>1542</v>
      </c>
      <c r="F23" s="3"/>
      <c r="G23" s="197">
        <v>0</v>
      </c>
      <c r="H23" s="11">
        <f t="shared" si="0"/>
        <v>6208</v>
      </c>
      <c r="I23" s="11">
        <f t="shared" si="1"/>
        <v>6208</v>
      </c>
    </row>
    <row r="24" spans="1:9" ht="18" customHeight="1">
      <c r="A24" s="7">
        <v>14</v>
      </c>
      <c r="B24" s="3" t="s">
        <v>14</v>
      </c>
      <c r="C24" s="196">
        <v>16495</v>
      </c>
      <c r="D24" s="3" t="s">
        <v>18</v>
      </c>
      <c r="E24" s="196">
        <v>1483</v>
      </c>
      <c r="F24" s="3"/>
      <c r="G24" s="197">
        <v>0</v>
      </c>
      <c r="H24" s="11">
        <f t="shared" si="0"/>
        <v>17978</v>
      </c>
      <c r="I24" s="11">
        <f t="shared" si="1"/>
        <v>17978</v>
      </c>
    </row>
    <row r="25" spans="1:9" ht="18" customHeight="1">
      <c r="A25" s="7">
        <v>15</v>
      </c>
      <c r="B25" s="3" t="s">
        <v>15</v>
      </c>
      <c r="C25" s="196">
        <v>5751</v>
      </c>
      <c r="D25" s="3"/>
      <c r="E25" s="107">
        <v>0</v>
      </c>
      <c r="F25" s="3"/>
      <c r="G25" s="197">
        <v>0</v>
      </c>
      <c r="H25" s="11">
        <f t="shared" si="0"/>
        <v>5751</v>
      </c>
      <c r="I25" s="11">
        <f t="shared" si="1"/>
        <v>5751</v>
      </c>
    </row>
    <row r="26" spans="1:9" ht="18" customHeight="1">
      <c r="A26" s="7">
        <v>16</v>
      </c>
      <c r="B26" s="3" t="s">
        <v>16</v>
      </c>
      <c r="C26" s="196">
        <v>9577</v>
      </c>
      <c r="D26" s="3"/>
      <c r="E26" s="107">
        <v>0</v>
      </c>
      <c r="F26" s="3"/>
      <c r="G26" s="197">
        <v>0</v>
      </c>
      <c r="H26" s="11">
        <f t="shared" si="0"/>
        <v>9577</v>
      </c>
      <c r="I26" s="11">
        <f t="shared" si="1"/>
        <v>9577</v>
      </c>
    </row>
    <row r="27" spans="1:9" ht="18" customHeight="1">
      <c r="A27" s="7">
        <v>17</v>
      </c>
      <c r="B27" s="3" t="s">
        <v>17</v>
      </c>
      <c r="C27" s="196">
        <v>10838</v>
      </c>
      <c r="D27" s="3" t="s">
        <v>916</v>
      </c>
      <c r="E27" s="196">
        <v>1838</v>
      </c>
      <c r="F27" s="3"/>
      <c r="G27" s="197">
        <v>0</v>
      </c>
      <c r="H27" s="11">
        <f t="shared" si="0"/>
        <v>12676</v>
      </c>
      <c r="I27" s="11">
        <f t="shared" si="1"/>
        <v>12676</v>
      </c>
    </row>
    <row r="28" spans="1:9" ht="18" customHeight="1">
      <c r="A28" s="7">
        <v>18</v>
      </c>
      <c r="B28" s="3" t="s">
        <v>88</v>
      </c>
      <c r="C28" s="196">
        <v>7054</v>
      </c>
      <c r="D28" s="3"/>
      <c r="E28" s="107">
        <v>0</v>
      </c>
      <c r="F28" s="3"/>
      <c r="G28" s="197">
        <v>0</v>
      </c>
      <c r="H28" s="11">
        <f t="shared" si="0"/>
        <v>7054</v>
      </c>
      <c r="I28" s="11">
        <f t="shared" si="1"/>
        <v>7054</v>
      </c>
    </row>
    <row r="29" spans="1:9" ht="18" customHeight="1">
      <c r="A29" s="7">
        <v>19</v>
      </c>
      <c r="B29" s="3" t="s">
        <v>89</v>
      </c>
      <c r="C29" s="196">
        <v>5839</v>
      </c>
      <c r="D29" s="3"/>
      <c r="E29" s="107">
        <v>0</v>
      </c>
      <c r="F29" s="3"/>
      <c r="G29" s="197">
        <v>0</v>
      </c>
      <c r="H29" s="11">
        <f t="shared" si="0"/>
        <v>5839</v>
      </c>
      <c r="I29" s="11">
        <f t="shared" si="1"/>
        <v>5839</v>
      </c>
    </row>
    <row r="30" spans="1:11" ht="18" customHeight="1">
      <c r="A30" s="8">
        <v>20</v>
      </c>
      <c r="B30" s="3" t="s">
        <v>90</v>
      </c>
      <c r="C30" s="196">
        <v>5592</v>
      </c>
      <c r="D30" s="3"/>
      <c r="E30" s="107">
        <v>0</v>
      </c>
      <c r="F30" s="3"/>
      <c r="G30" s="197">
        <v>0</v>
      </c>
      <c r="H30" s="11">
        <f t="shared" si="0"/>
        <v>5592</v>
      </c>
      <c r="I30" s="11">
        <f t="shared" si="1"/>
        <v>5592</v>
      </c>
      <c r="K30" s="42" t="s">
        <v>40</v>
      </c>
    </row>
    <row r="31" spans="1:9" ht="18" customHeight="1">
      <c r="A31" s="210" t="s">
        <v>40</v>
      </c>
      <c r="B31" s="211" t="s">
        <v>0</v>
      </c>
      <c r="C31" s="212">
        <f>SUM(C5:C30)</f>
        <v>269624</v>
      </c>
      <c r="D31" s="212">
        <f>SUM(D5:D30)</f>
        <v>0</v>
      </c>
      <c r="E31" s="212">
        <f>SUM(E5:E30)</f>
        <v>58154</v>
      </c>
      <c r="F31" s="212">
        <f>SUM(F5:F30)</f>
        <v>0</v>
      </c>
      <c r="G31" s="212">
        <f>SUM(G5:G30)</f>
        <v>15944</v>
      </c>
      <c r="H31" s="212">
        <f t="shared" si="0"/>
        <v>343722</v>
      </c>
      <c r="I31" s="212">
        <f>SUM(I5:I30)</f>
        <v>343722</v>
      </c>
    </row>
    <row r="32" spans="5:7" ht="9.75" customHeight="1">
      <c r="E32" s="4"/>
      <c r="G32" s="4"/>
    </row>
    <row r="33" spans="4:8" ht="18" customHeight="1">
      <c r="D33" s="73"/>
      <c r="F33" s="73"/>
      <c r="G33" s="73"/>
      <c r="H33" s="4"/>
    </row>
    <row r="34" spans="4:8" ht="18" customHeight="1">
      <c r="D34" s="73"/>
      <c r="F34" s="73"/>
      <c r="G34" s="73"/>
      <c r="H34" s="4"/>
    </row>
    <row r="35" spans="4:8" ht="18" customHeight="1">
      <c r="D35" s="73"/>
      <c r="F35" s="73"/>
      <c r="G35" s="73"/>
      <c r="H35" s="4"/>
    </row>
    <row r="36" spans="4:9" ht="18" customHeight="1">
      <c r="D36" s="108"/>
      <c r="E36" s="108"/>
      <c r="G36" s="4"/>
      <c r="H36" s="4"/>
      <c r="I36" s="108"/>
    </row>
    <row r="37" spans="7:8" ht="18" customHeight="1">
      <c r="G37" s="4"/>
      <c r="H37" s="4"/>
    </row>
    <row r="38" spans="7:8" ht="18" customHeight="1">
      <c r="G38" s="4"/>
      <c r="H38" s="4"/>
    </row>
    <row r="39" spans="7:8" ht="18" customHeight="1">
      <c r="G39" s="4"/>
      <c r="H39" s="4"/>
    </row>
    <row r="40" spans="7:8" ht="18" customHeight="1">
      <c r="G40" s="4"/>
      <c r="H40" s="4"/>
    </row>
    <row r="41" spans="7:8" ht="18" customHeight="1">
      <c r="G41" s="4"/>
      <c r="H41" s="4"/>
    </row>
    <row r="42" spans="7:8" ht="18" customHeight="1">
      <c r="G42" s="4"/>
      <c r="H42" s="4"/>
    </row>
    <row r="43" spans="7:8" ht="18" customHeight="1">
      <c r="G43" s="4"/>
      <c r="H43" s="4"/>
    </row>
    <row r="44" spans="7:8" ht="18" customHeight="1">
      <c r="G44" s="4"/>
      <c r="H44" s="4"/>
    </row>
    <row r="45" spans="7:8" ht="18" customHeight="1">
      <c r="G45" s="4"/>
      <c r="H45" s="4"/>
    </row>
    <row r="46" spans="7:8" ht="18" customHeight="1">
      <c r="G46" s="4"/>
      <c r="H46" s="4"/>
    </row>
    <row r="47" spans="7:8" ht="18" customHeight="1">
      <c r="G47" s="4"/>
      <c r="H47" s="4"/>
    </row>
    <row r="48" spans="7:8" ht="18" customHeight="1">
      <c r="G48" s="4"/>
      <c r="H48" s="4"/>
    </row>
    <row r="49" spans="7:8" ht="18" customHeight="1">
      <c r="G49" s="4"/>
      <c r="H49" s="4"/>
    </row>
    <row r="50" spans="7:8" ht="18" customHeight="1">
      <c r="G50" s="4"/>
      <c r="H50" s="4"/>
    </row>
    <row r="51" spans="7:8" ht="18" customHeight="1">
      <c r="G51" s="4"/>
      <c r="H51" s="4"/>
    </row>
  </sheetData>
  <sheetProtection/>
  <mergeCells count="1">
    <mergeCell ref="D3:G3"/>
  </mergeCells>
  <printOptions/>
  <pageMargins left="0.75" right="0.75" top="0.48" bottom="0.37" header="0.28" footer="0.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K24"/>
  <sheetViews>
    <sheetView zoomScalePageLayoutView="0" workbookViewId="0" topLeftCell="A1">
      <selection activeCell="E6" sqref="E6"/>
    </sheetView>
  </sheetViews>
  <sheetFormatPr defaultColWidth="9.140625" defaultRowHeight="21.75"/>
  <cols>
    <col min="1" max="1" width="9.140625" style="63" customWidth="1"/>
    <col min="2" max="2" width="14.140625" style="63" customWidth="1"/>
    <col min="3" max="3" width="11.7109375" style="63" customWidth="1"/>
    <col min="4" max="4" width="10.57421875" style="63" customWidth="1"/>
    <col min="5" max="5" width="10.421875" style="63" customWidth="1"/>
    <col min="6" max="6" width="10.8515625" style="63" customWidth="1"/>
    <col min="7" max="8" width="11.7109375" style="63" customWidth="1"/>
    <col min="9" max="9" width="10.57421875" style="63" customWidth="1"/>
    <col min="10" max="10" width="10.7109375" style="63" customWidth="1"/>
    <col min="11" max="11" width="11.8515625" style="63" customWidth="1"/>
    <col min="12" max="16384" width="9.140625" style="63" customWidth="1"/>
  </cols>
  <sheetData>
    <row r="1" ht="23.25">
      <c r="A1" s="172" t="s">
        <v>939</v>
      </c>
    </row>
    <row r="3" spans="1:11" ht="23.25">
      <c r="A3" s="64" t="s">
        <v>47</v>
      </c>
      <c r="B3" s="64" t="s">
        <v>901</v>
      </c>
      <c r="C3" s="64">
        <v>2547</v>
      </c>
      <c r="D3" s="64">
        <v>2548</v>
      </c>
      <c r="E3" s="64">
        <v>2549</v>
      </c>
      <c r="F3" s="64">
        <v>2550</v>
      </c>
      <c r="G3" s="64">
        <v>2551</v>
      </c>
      <c r="H3" s="64">
        <v>2552</v>
      </c>
      <c r="I3" s="64">
        <v>2553</v>
      </c>
      <c r="J3" s="64">
        <v>2554</v>
      </c>
      <c r="K3" s="64">
        <v>2555</v>
      </c>
    </row>
    <row r="4" spans="1:11" ht="23.25">
      <c r="A4" s="65">
        <v>1</v>
      </c>
      <c r="B4" s="66" t="s">
        <v>57</v>
      </c>
      <c r="C4" s="67">
        <v>154476</v>
      </c>
      <c r="D4" s="67">
        <v>152980</v>
      </c>
      <c r="E4" s="67">
        <v>153567</v>
      </c>
      <c r="F4" s="67">
        <v>154080</v>
      </c>
      <c r="G4" s="67">
        <v>154721</v>
      </c>
      <c r="H4" s="67">
        <v>154697</v>
      </c>
      <c r="I4" s="67">
        <v>155114</v>
      </c>
      <c r="J4" s="67">
        <v>155433</v>
      </c>
      <c r="K4" s="171">
        <v>155693</v>
      </c>
    </row>
    <row r="5" spans="1:11" ht="23.25">
      <c r="A5" s="65">
        <v>2</v>
      </c>
      <c r="B5" s="68" t="s">
        <v>61</v>
      </c>
      <c r="C5" s="67">
        <v>99917</v>
      </c>
      <c r="D5" s="67">
        <v>98895</v>
      </c>
      <c r="E5" s="67">
        <v>99024</v>
      </c>
      <c r="F5" s="67">
        <v>99014</v>
      </c>
      <c r="G5" s="67">
        <v>99084</v>
      </c>
      <c r="H5" s="67">
        <v>98888</v>
      </c>
      <c r="I5" s="67">
        <v>98856</v>
      </c>
      <c r="J5" s="67">
        <v>98905</v>
      </c>
      <c r="K5" s="171">
        <v>98084</v>
      </c>
    </row>
    <row r="6" spans="1:11" ht="23.25">
      <c r="A6" s="65">
        <v>3</v>
      </c>
      <c r="B6" s="68" t="s">
        <v>63</v>
      </c>
      <c r="C6" s="67">
        <v>52879</v>
      </c>
      <c r="D6" s="67">
        <v>52705</v>
      </c>
      <c r="E6" s="67">
        <v>52744</v>
      </c>
      <c r="F6" s="67">
        <v>52826</v>
      </c>
      <c r="G6" s="67">
        <v>53043</v>
      </c>
      <c r="H6" s="67">
        <v>53080</v>
      </c>
      <c r="I6" s="67">
        <v>53123</v>
      </c>
      <c r="J6" s="67">
        <v>53366</v>
      </c>
      <c r="K6" s="171">
        <v>53430</v>
      </c>
    </row>
    <row r="7" spans="1:11" ht="23.25">
      <c r="A7" s="65">
        <v>4</v>
      </c>
      <c r="B7" s="68" t="s">
        <v>64</v>
      </c>
      <c r="C7" s="67">
        <v>81655</v>
      </c>
      <c r="D7" s="67">
        <v>81785</v>
      </c>
      <c r="E7" s="67">
        <v>81749</v>
      </c>
      <c r="F7" s="67">
        <v>81463</v>
      </c>
      <c r="G7" s="67">
        <v>81256</v>
      </c>
      <c r="H7" s="67">
        <v>81255</v>
      </c>
      <c r="I7" s="67">
        <v>81357</v>
      </c>
      <c r="J7" s="67">
        <v>81444</v>
      </c>
      <c r="K7" s="171">
        <v>80505</v>
      </c>
    </row>
    <row r="8" spans="1:11" ht="23.25">
      <c r="A8" s="65">
        <v>5</v>
      </c>
      <c r="B8" s="68" t="s">
        <v>65</v>
      </c>
      <c r="C8" s="67">
        <v>69309</v>
      </c>
      <c r="D8" s="67">
        <v>68510</v>
      </c>
      <c r="E8" s="67">
        <v>68431</v>
      </c>
      <c r="F8" s="67">
        <v>68327</v>
      </c>
      <c r="G8" s="67">
        <v>67941</v>
      </c>
      <c r="H8" s="67">
        <v>67799</v>
      </c>
      <c r="I8" s="67">
        <v>68104</v>
      </c>
      <c r="J8" s="67">
        <v>68229</v>
      </c>
      <c r="K8" s="171">
        <v>68140</v>
      </c>
    </row>
    <row r="9" spans="1:11" ht="23.25">
      <c r="A9" s="65">
        <v>6</v>
      </c>
      <c r="B9" s="68" t="s">
        <v>66</v>
      </c>
      <c r="C9" s="67">
        <v>77027</v>
      </c>
      <c r="D9" s="67">
        <v>75280</v>
      </c>
      <c r="E9" s="67">
        <v>75140</v>
      </c>
      <c r="F9" s="67">
        <v>74967</v>
      </c>
      <c r="G9" s="67">
        <v>74616</v>
      </c>
      <c r="H9" s="67">
        <v>74329</v>
      </c>
      <c r="I9" s="67">
        <v>74168</v>
      </c>
      <c r="J9" s="67">
        <v>74109</v>
      </c>
      <c r="K9" s="171">
        <v>73387</v>
      </c>
    </row>
    <row r="10" spans="1:11" ht="23.25">
      <c r="A10" s="65">
        <v>7</v>
      </c>
      <c r="B10" s="68" t="s">
        <v>67</v>
      </c>
      <c r="C10" s="67">
        <v>107857</v>
      </c>
      <c r="D10" s="67">
        <v>108151</v>
      </c>
      <c r="E10" s="67">
        <v>108348</v>
      </c>
      <c r="F10" s="67">
        <v>108229</v>
      </c>
      <c r="G10" s="67">
        <v>107449</v>
      </c>
      <c r="H10" s="67">
        <v>107569</v>
      </c>
      <c r="I10" s="67">
        <v>107664</v>
      </c>
      <c r="J10" s="67">
        <v>107838</v>
      </c>
      <c r="K10" s="171">
        <v>107632</v>
      </c>
    </row>
    <row r="11" spans="1:11" ht="23.25">
      <c r="A11" s="65">
        <v>8</v>
      </c>
      <c r="B11" s="68" t="s">
        <v>68</v>
      </c>
      <c r="C11" s="67">
        <v>56662</v>
      </c>
      <c r="D11" s="67">
        <v>56766</v>
      </c>
      <c r="E11" s="67">
        <v>56917</v>
      </c>
      <c r="F11" s="67">
        <v>57039</v>
      </c>
      <c r="G11" s="67">
        <v>57205</v>
      </c>
      <c r="H11" s="67">
        <v>57300</v>
      </c>
      <c r="I11" s="67">
        <v>57410</v>
      </c>
      <c r="J11" s="67">
        <v>57602</v>
      </c>
      <c r="K11" s="171">
        <v>57620</v>
      </c>
    </row>
    <row r="12" spans="1:11" ht="23.25">
      <c r="A12" s="65">
        <v>9</v>
      </c>
      <c r="B12" s="68" t="s">
        <v>69</v>
      </c>
      <c r="C12" s="67">
        <v>64680</v>
      </c>
      <c r="D12" s="67">
        <v>64450</v>
      </c>
      <c r="E12" s="67">
        <v>64646</v>
      </c>
      <c r="F12" s="67">
        <v>64732</v>
      </c>
      <c r="G12" s="67">
        <v>64988</v>
      </c>
      <c r="H12" s="67">
        <v>65037</v>
      </c>
      <c r="I12" s="67">
        <v>65214</v>
      </c>
      <c r="J12" s="67">
        <v>65436</v>
      </c>
      <c r="K12" s="171">
        <v>65498</v>
      </c>
    </row>
    <row r="13" spans="1:11" ht="23.25">
      <c r="A13" s="65">
        <v>10</v>
      </c>
      <c r="B13" s="68" t="s">
        <v>70</v>
      </c>
      <c r="C13" s="67">
        <v>124013</v>
      </c>
      <c r="D13" s="67">
        <v>122410</v>
      </c>
      <c r="E13" s="67">
        <v>122100</v>
      </c>
      <c r="F13" s="67">
        <v>121650</v>
      </c>
      <c r="G13" s="67">
        <v>121280</v>
      </c>
      <c r="H13" s="67">
        <v>120896</v>
      </c>
      <c r="I13" s="67">
        <v>120734</v>
      </c>
      <c r="J13" s="67">
        <v>120914</v>
      </c>
      <c r="K13" s="171">
        <v>120281</v>
      </c>
    </row>
    <row r="14" spans="1:11" ht="23.25">
      <c r="A14" s="65">
        <v>11</v>
      </c>
      <c r="B14" s="68" t="s">
        <v>71</v>
      </c>
      <c r="C14" s="67">
        <v>118258</v>
      </c>
      <c r="D14" s="67">
        <v>116703</v>
      </c>
      <c r="E14" s="67">
        <v>116853</v>
      </c>
      <c r="F14" s="67">
        <v>116899</v>
      </c>
      <c r="G14" s="67">
        <v>117048</v>
      </c>
      <c r="H14" s="67">
        <v>116917</v>
      </c>
      <c r="I14" s="67">
        <v>116793</v>
      </c>
      <c r="J14" s="67">
        <v>116695</v>
      </c>
      <c r="K14" s="171">
        <v>116344</v>
      </c>
    </row>
    <row r="15" spans="1:11" ht="23.25">
      <c r="A15" s="65">
        <v>12</v>
      </c>
      <c r="B15" s="68" t="s">
        <v>72</v>
      </c>
      <c r="C15" s="67">
        <v>24007</v>
      </c>
      <c r="D15" s="67">
        <v>23815</v>
      </c>
      <c r="E15" s="67">
        <v>23751</v>
      </c>
      <c r="F15" s="67">
        <v>23604</v>
      </c>
      <c r="G15" s="67">
        <v>23541</v>
      </c>
      <c r="H15" s="67">
        <v>23481</v>
      </c>
      <c r="I15" s="67">
        <v>23413</v>
      </c>
      <c r="J15" s="67">
        <v>23384</v>
      </c>
      <c r="K15" s="171">
        <v>23259</v>
      </c>
    </row>
    <row r="16" spans="1:11" ht="23.25">
      <c r="A16" s="65">
        <v>13</v>
      </c>
      <c r="B16" s="68" t="s">
        <v>73</v>
      </c>
      <c r="C16" s="67">
        <v>27520</v>
      </c>
      <c r="D16" s="67">
        <v>27295</v>
      </c>
      <c r="E16" s="67">
        <v>27420</v>
      </c>
      <c r="F16" s="67">
        <v>27561</v>
      </c>
      <c r="G16" s="67">
        <v>27670</v>
      </c>
      <c r="H16" s="67">
        <v>27658</v>
      </c>
      <c r="I16" s="67">
        <v>27765</v>
      </c>
      <c r="J16" s="67">
        <v>27838</v>
      </c>
      <c r="K16" s="171">
        <v>27935</v>
      </c>
    </row>
    <row r="17" spans="1:11" ht="23.25">
      <c r="A17" s="65">
        <v>14</v>
      </c>
      <c r="B17" s="68" t="s">
        <v>74</v>
      </c>
      <c r="C17" s="67">
        <v>75431</v>
      </c>
      <c r="D17" s="67">
        <v>74492</v>
      </c>
      <c r="E17" s="67">
        <v>74711</v>
      </c>
      <c r="F17" s="67">
        <v>74903</v>
      </c>
      <c r="G17" s="67">
        <v>74587</v>
      </c>
      <c r="H17" s="67">
        <v>74504</v>
      </c>
      <c r="I17" s="67">
        <v>74492</v>
      </c>
      <c r="J17" s="67">
        <v>74568</v>
      </c>
      <c r="K17" s="171">
        <v>74336</v>
      </c>
    </row>
    <row r="18" spans="1:11" ht="23.25">
      <c r="A18" s="65">
        <v>15</v>
      </c>
      <c r="B18" s="68" t="s">
        <v>75</v>
      </c>
      <c r="C18" s="67">
        <v>22476</v>
      </c>
      <c r="D18" s="67">
        <v>22466</v>
      </c>
      <c r="E18" s="67">
        <v>22463</v>
      </c>
      <c r="F18" s="67">
        <v>22498</v>
      </c>
      <c r="G18" s="67">
        <v>22478</v>
      </c>
      <c r="H18" s="67">
        <v>22471</v>
      </c>
      <c r="I18" s="67">
        <v>22490</v>
      </c>
      <c r="J18" s="67">
        <v>22661</v>
      </c>
      <c r="K18" s="171">
        <v>22666</v>
      </c>
    </row>
    <row r="19" spans="1:11" ht="23.25">
      <c r="A19" s="65">
        <v>16</v>
      </c>
      <c r="B19" s="68" t="s">
        <v>76</v>
      </c>
      <c r="C19" s="67">
        <v>39037</v>
      </c>
      <c r="D19" s="67">
        <v>37856</v>
      </c>
      <c r="E19" s="67">
        <v>37161</v>
      </c>
      <c r="F19" s="67">
        <v>37072</v>
      </c>
      <c r="G19" s="67">
        <v>36954</v>
      </c>
      <c r="H19" s="67">
        <v>36964</v>
      </c>
      <c r="I19" s="67">
        <v>36991</v>
      </c>
      <c r="J19" s="67">
        <v>36948</v>
      </c>
      <c r="K19" s="171">
        <v>36786</v>
      </c>
    </row>
    <row r="20" spans="1:11" ht="23.25">
      <c r="A20" s="65">
        <v>17</v>
      </c>
      <c r="B20" s="68" t="s">
        <v>77</v>
      </c>
      <c r="C20" s="67">
        <v>48036</v>
      </c>
      <c r="D20" s="67">
        <v>47984</v>
      </c>
      <c r="E20" s="67">
        <v>47832</v>
      </c>
      <c r="F20" s="67">
        <v>47645</v>
      </c>
      <c r="G20" s="67">
        <v>47505</v>
      </c>
      <c r="H20" s="67">
        <v>47281</v>
      </c>
      <c r="I20" s="67">
        <v>47367</v>
      </c>
      <c r="J20" s="67">
        <v>47304</v>
      </c>
      <c r="K20" s="171">
        <v>47075</v>
      </c>
    </row>
    <row r="21" spans="1:11" ht="23.25">
      <c r="A21" s="65">
        <v>18</v>
      </c>
      <c r="B21" s="68" t="s">
        <v>97</v>
      </c>
      <c r="C21" s="67">
        <v>28239</v>
      </c>
      <c r="D21" s="67">
        <v>27795</v>
      </c>
      <c r="E21" s="67">
        <v>27859</v>
      </c>
      <c r="F21" s="67">
        <v>27795</v>
      </c>
      <c r="G21" s="67">
        <v>27825</v>
      </c>
      <c r="H21" s="67">
        <v>27761</v>
      </c>
      <c r="I21" s="67">
        <v>27889</v>
      </c>
      <c r="J21" s="67">
        <v>27933</v>
      </c>
      <c r="K21" s="171">
        <v>27778</v>
      </c>
    </row>
    <row r="22" spans="1:11" ht="23.25">
      <c r="A22" s="65">
        <v>19</v>
      </c>
      <c r="B22" s="68" t="s">
        <v>98</v>
      </c>
      <c r="C22" s="67">
        <v>26252</v>
      </c>
      <c r="D22" s="67">
        <v>25590</v>
      </c>
      <c r="E22" s="67">
        <v>25696</v>
      </c>
      <c r="F22" s="67">
        <v>25657</v>
      </c>
      <c r="G22" s="67">
        <v>25469</v>
      </c>
      <c r="H22" s="67">
        <v>25350</v>
      </c>
      <c r="I22" s="67">
        <v>25314</v>
      </c>
      <c r="J22" s="67">
        <v>25239</v>
      </c>
      <c r="K22" s="171">
        <v>24959</v>
      </c>
    </row>
    <row r="23" spans="1:11" ht="23.25">
      <c r="A23" s="65">
        <v>20</v>
      </c>
      <c r="B23" s="68" t="s">
        <v>99</v>
      </c>
      <c r="C23" s="67">
        <v>24658</v>
      </c>
      <c r="D23" s="67">
        <v>24322</v>
      </c>
      <c r="E23" s="67">
        <v>24260</v>
      </c>
      <c r="F23" s="67">
        <v>24086</v>
      </c>
      <c r="G23" s="67">
        <v>23929</v>
      </c>
      <c r="H23" s="67">
        <v>23975</v>
      </c>
      <c r="I23" s="67">
        <v>23901</v>
      </c>
      <c r="J23" s="67">
        <v>23862</v>
      </c>
      <c r="K23" s="171">
        <v>23650</v>
      </c>
    </row>
    <row r="24" spans="1:11" ht="26.25">
      <c r="A24" s="69"/>
      <c r="B24" s="69" t="s">
        <v>38</v>
      </c>
      <c r="C24" s="70">
        <f aca="true" t="shared" si="0" ref="C24:K24">SUM(C4:C23)</f>
        <v>1322389</v>
      </c>
      <c r="D24" s="70">
        <f t="shared" si="0"/>
        <v>1310250</v>
      </c>
      <c r="E24" s="70">
        <f t="shared" si="0"/>
        <v>1310672</v>
      </c>
      <c r="F24" s="70">
        <f t="shared" si="0"/>
        <v>1310047</v>
      </c>
      <c r="G24" s="70">
        <f t="shared" si="0"/>
        <v>1308589</v>
      </c>
      <c r="H24" s="70">
        <f t="shared" si="0"/>
        <v>1307212</v>
      </c>
      <c r="I24" s="70">
        <f t="shared" si="0"/>
        <v>1308159</v>
      </c>
      <c r="J24" s="70">
        <f t="shared" si="0"/>
        <v>1309708</v>
      </c>
      <c r="K24" s="70">
        <f t="shared" si="0"/>
        <v>1305058</v>
      </c>
    </row>
  </sheetData>
  <sheetProtection/>
  <printOptions/>
  <pageMargins left="0.35433070866141736" right="0.35433070866141736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2:Y28"/>
  <sheetViews>
    <sheetView tabSelected="1" zoomScale="95" zoomScaleNormal="95" zoomScalePageLayoutView="0" workbookViewId="0" topLeftCell="A1">
      <selection activeCell="G15" sqref="G15"/>
    </sheetView>
  </sheetViews>
  <sheetFormatPr defaultColWidth="9.140625" defaultRowHeight="21.75"/>
  <cols>
    <col min="1" max="1" width="5.421875" style="85" customWidth="1"/>
    <col min="2" max="2" width="6.00390625" style="85" customWidth="1"/>
    <col min="3" max="3" width="13.28125" style="85" customWidth="1"/>
    <col min="4" max="4" width="11.421875" style="85" customWidth="1"/>
    <col min="5" max="5" width="11.140625" style="85" bestFit="1" customWidth="1"/>
    <col min="6" max="6" width="12.7109375" style="85" customWidth="1"/>
    <col min="7" max="8" width="6.7109375" style="85" customWidth="1"/>
    <col min="9" max="9" width="9.8515625" style="85" customWidth="1"/>
    <col min="10" max="10" width="6.57421875" style="85" customWidth="1"/>
    <col min="11" max="11" width="9.28125" style="85" bestFit="1" customWidth="1"/>
    <col min="12" max="12" width="6.28125" style="85" customWidth="1"/>
    <col min="13" max="13" width="6.57421875" style="85" customWidth="1"/>
    <col min="14" max="14" width="9.421875" style="85" bestFit="1" customWidth="1"/>
    <col min="15" max="15" width="7.57421875" style="85" customWidth="1"/>
    <col min="16" max="16" width="1.8515625" style="85" customWidth="1"/>
    <col min="17" max="17" width="13.28125" style="85" customWidth="1"/>
    <col min="18" max="18" width="9.140625" style="85" customWidth="1"/>
    <col min="19" max="20" width="1.8515625" style="85" customWidth="1"/>
    <col min="21" max="21" width="5.00390625" style="85" customWidth="1"/>
    <col min="22" max="16384" width="9.140625" style="85" customWidth="1"/>
  </cols>
  <sheetData>
    <row r="1" ht="9.75" customHeight="1"/>
    <row r="2" spans="2:13" ht="26.25">
      <c r="B2" s="92"/>
      <c r="C2" s="136" t="s">
        <v>41</v>
      </c>
      <c r="D2" s="136" t="s">
        <v>937</v>
      </c>
      <c r="E2" s="124"/>
      <c r="F2" s="124"/>
      <c r="G2" s="85" t="s">
        <v>40</v>
      </c>
      <c r="H2" s="85" t="s">
        <v>40</v>
      </c>
      <c r="I2" s="85" t="s">
        <v>40</v>
      </c>
      <c r="J2" s="167" t="s">
        <v>938</v>
      </c>
      <c r="M2" s="105" t="s">
        <v>42</v>
      </c>
    </row>
    <row r="3" spans="2:15" ht="21.75">
      <c r="B3" s="139"/>
      <c r="C3" s="139" t="s">
        <v>902</v>
      </c>
      <c r="D3" s="140" t="s">
        <v>43</v>
      </c>
      <c r="E3" s="141"/>
      <c r="F3" s="142"/>
      <c r="G3" s="139"/>
      <c r="H3" s="139"/>
      <c r="I3" s="143"/>
      <c r="J3" s="144" t="s">
        <v>932</v>
      </c>
      <c r="K3" s="145" t="s">
        <v>44</v>
      </c>
      <c r="L3" s="146"/>
      <c r="M3" s="147"/>
      <c r="N3" s="148" t="s">
        <v>45</v>
      </c>
      <c r="O3" s="149" t="s">
        <v>46</v>
      </c>
    </row>
    <row r="4" spans="1:15" ht="21.75">
      <c r="A4" s="92"/>
      <c r="B4" s="150" t="s">
        <v>47</v>
      </c>
      <c r="C4" s="151" t="s">
        <v>40</v>
      </c>
      <c r="D4" s="152" t="s">
        <v>48</v>
      </c>
      <c r="E4" s="152" t="s">
        <v>49</v>
      </c>
      <c r="F4" s="152" t="s">
        <v>50</v>
      </c>
      <c r="G4" s="153" t="s">
        <v>34</v>
      </c>
      <c r="H4" s="154" t="s">
        <v>51</v>
      </c>
      <c r="I4" s="155" t="s">
        <v>39</v>
      </c>
      <c r="J4" s="156" t="s">
        <v>933</v>
      </c>
      <c r="K4" s="152" t="s">
        <v>52</v>
      </c>
      <c r="L4" s="157" t="s">
        <v>53</v>
      </c>
      <c r="M4" s="157" t="s">
        <v>54</v>
      </c>
      <c r="N4" s="158" t="s">
        <v>55</v>
      </c>
      <c r="O4" s="159" t="s">
        <v>56</v>
      </c>
    </row>
    <row r="5" spans="2:15" ht="21.75">
      <c r="B5" s="97">
        <v>1</v>
      </c>
      <c r="C5" s="125" t="s">
        <v>57</v>
      </c>
      <c r="D5" s="126">
        <v>76412</v>
      </c>
      <c r="E5" s="126">
        <v>79281</v>
      </c>
      <c r="F5" s="126">
        <v>155693</v>
      </c>
      <c r="G5" s="127">
        <v>14</v>
      </c>
      <c r="H5" s="100">
        <v>201</v>
      </c>
      <c r="I5" s="126">
        <v>52559</v>
      </c>
      <c r="J5" s="96">
        <v>18</v>
      </c>
      <c r="K5" s="96">
        <v>1</v>
      </c>
      <c r="L5" s="96" t="s">
        <v>58</v>
      </c>
      <c r="M5" s="96" t="s">
        <v>59</v>
      </c>
      <c r="N5" s="101">
        <v>495.79</v>
      </c>
      <c r="O5" s="97" t="s">
        <v>60</v>
      </c>
    </row>
    <row r="6" spans="2:15" ht="21.75">
      <c r="B6" s="102">
        <v>2</v>
      </c>
      <c r="C6" s="94" t="s">
        <v>61</v>
      </c>
      <c r="D6" s="126">
        <v>48925</v>
      </c>
      <c r="E6" s="126">
        <v>49159</v>
      </c>
      <c r="F6" s="126">
        <v>98084</v>
      </c>
      <c r="G6" s="127">
        <v>13</v>
      </c>
      <c r="H6" s="99">
        <v>174</v>
      </c>
      <c r="I6" s="126">
        <v>26411</v>
      </c>
      <c r="J6" s="98">
        <v>15</v>
      </c>
      <c r="K6" s="98" t="s">
        <v>62</v>
      </c>
      <c r="L6" s="96">
        <v>1</v>
      </c>
      <c r="M6" s="96" t="s">
        <v>59</v>
      </c>
      <c r="N6" s="103">
        <v>580.13</v>
      </c>
      <c r="O6" s="98">
        <v>47</v>
      </c>
    </row>
    <row r="7" spans="2:15" ht="21.75">
      <c r="B7" s="102">
        <v>3</v>
      </c>
      <c r="C7" s="94" t="s">
        <v>63</v>
      </c>
      <c r="D7" s="126">
        <v>26552</v>
      </c>
      <c r="E7" s="126">
        <v>26878</v>
      </c>
      <c r="F7" s="126">
        <v>53430</v>
      </c>
      <c r="G7" s="128">
        <v>8</v>
      </c>
      <c r="H7" s="104">
        <v>100</v>
      </c>
      <c r="I7" s="126">
        <v>13066</v>
      </c>
      <c r="J7" s="98">
        <v>12</v>
      </c>
      <c r="K7" s="98" t="s">
        <v>62</v>
      </c>
      <c r="L7" s="96">
        <v>1</v>
      </c>
      <c r="M7" s="96" t="s">
        <v>59</v>
      </c>
      <c r="N7" s="103">
        <v>356.9</v>
      </c>
      <c r="O7" s="98">
        <v>62</v>
      </c>
    </row>
    <row r="8" spans="2:15" ht="21.75">
      <c r="B8" s="102">
        <v>4</v>
      </c>
      <c r="C8" s="94" t="s">
        <v>64</v>
      </c>
      <c r="D8" s="126">
        <v>39925</v>
      </c>
      <c r="E8" s="126">
        <v>40580</v>
      </c>
      <c r="F8" s="126">
        <v>80505</v>
      </c>
      <c r="G8" s="128">
        <v>12</v>
      </c>
      <c r="H8" s="104">
        <v>150</v>
      </c>
      <c r="I8" s="126">
        <v>20025</v>
      </c>
      <c r="J8" s="98">
        <v>12</v>
      </c>
      <c r="K8" s="98" t="s">
        <v>62</v>
      </c>
      <c r="L8" s="96">
        <v>1</v>
      </c>
      <c r="M8" s="96" t="s">
        <v>59</v>
      </c>
      <c r="N8" s="103">
        <v>521.99</v>
      </c>
      <c r="O8" s="98">
        <v>26</v>
      </c>
    </row>
    <row r="9" spans="2:15" ht="21.75">
      <c r="B9" s="102">
        <v>5</v>
      </c>
      <c r="C9" s="94" t="s">
        <v>65</v>
      </c>
      <c r="D9" s="126">
        <v>33975</v>
      </c>
      <c r="E9" s="126">
        <v>34165</v>
      </c>
      <c r="F9" s="126">
        <v>68140</v>
      </c>
      <c r="G9" s="128">
        <v>12</v>
      </c>
      <c r="H9" s="104">
        <v>147</v>
      </c>
      <c r="I9" s="126">
        <v>18379</v>
      </c>
      <c r="J9" s="98">
        <v>11</v>
      </c>
      <c r="K9" s="98" t="s">
        <v>62</v>
      </c>
      <c r="L9" s="96">
        <v>1</v>
      </c>
      <c r="M9" s="96" t="s">
        <v>59</v>
      </c>
      <c r="N9" s="103">
        <v>346.02</v>
      </c>
      <c r="O9" s="98">
        <v>12</v>
      </c>
    </row>
    <row r="10" spans="2:15" ht="21.75">
      <c r="B10" s="102">
        <v>6</v>
      </c>
      <c r="C10" s="94" t="s">
        <v>66</v>
      </c>
      <c r="D10" s="126">
        <v>36906</v>
      </c>
      <c r="E10" s="126">
        <v>36481</v>
      </c>
      <c r="F10" s="126">
        <v>73387</v>
      </c>
      <c r="G10" s="128">
        <v>13</v>
      </c>
      <c r="H10" s="104">
        <v>160</v>
      </c>
      <c r="I10" s="126">
        <v>18449</v>
      </c>
      <c r="J10" s="98">
        <v>15</v>
      </c>
      <c r="K10" s="98" t="s">
        <v>62</v>
      </c>
      <c r="L10" s="96">
        <v>1</v>
      </c>
      <c r="M10" s="96" t="s">
        <v>59</v>
      </c>
      <c r="N10" s="103">
        <v>485.96</v>
      </c>
      <c r="O10" s="98">
        <v>64</v>
      </c>
    </row>
    <row r="11" spans="2:15" ht="21.75">
      <c r="B11" s="102">
        <v>7</v>
      </c>
      <c r="C11" s="94" t="s">
        <v>67</v>
      </c>
      <c r="D11" s="126">
        <v>53631</v>
      </c>
      <c r="E11" s="126">
        <v>54001</v>
      </c>
      <c r="F11" s="126">
        <v>107632</v>
      </c>
      <c r="G11" s="128">
        <v>14</v>
      </c>
      <c r="H11" s="104">
        <v>196</v>
      </c>
      <c r="I11" s="126">
        <v>28317</v>
      </c>
      <c r="J11" s="98">
        <v>21</v>
      </c>
      <c r="K11" s="98" t="s">
        <v>62</v>
      </c>
      <c r="L11" s="96" t="s">
        <v>59</v>
      </c>
      <c r="M11" s="96">
        <v>1</v>
      </c>
      <c r="N11" s="103">
        <v>719.15</v>
      </c>
      <c r="O11" s="98">
        <v>46</v>
      </c>
    </row>
    <row r="12" spans="2:15" ht="21.75">
      <c r="B12" s="102">
        <v>8</v>
      </c>
      <c r="C12" s="94" t="s">
        <v>68</v>
      </c>
      <c r="D12" s="126">
        <v>28801</v>
      </c>
      <c r="E12" s="126">
        <v>28819</v>
      </c>
      <c r="F12" s="126">
        <v>57620</v>
      </c>
      <c r="G12" s="128">
        <v>9</v>
      </c>
      <c r="H12" s="104">
        <v>112</v>
      </c>
      <c r="I12" s="126">
        <v>14105</v>
      </c>
      <c r="J12" s="98">
        <v>9</v>
      </c>
      <c r="K12" s="98" t="s">
        <v>62</v>
      </c>
      <c r="L12" s="96">
        <v>1</v>
      </c>
      <c r="M12" s="96" t="s">
        <v>59</v>
      </c>
      <c r="N12" s="103">
        <v>394.31</v>
      </c>
      <c r="O12" s="98">
        <v>58</v>
      </c>
    </row>
    <row r="13" spans="2:15" ht="21.75">
      <c r="B13" s="102">
        <v>9</v>
      </c>
      <c r="C13" s="94" t="s">
        <v>69</v>
      </c>
      <c r="D13" s="126">
        <v>32946</v>
      </c>
      <c r="E13" s="126">
        <v>32552</v>
      </c>
      <c r="F13" s="126">
        <v>65498</v>
      </c>
      <c r="G13" s="128">
        <v>9</v>
      </c>
      <c r="H13" s="104">
        <v>120</v>
      </c>
      <c r="I13" s="126">
        <v>16843</v>
      </c>
      <c r="J13" s="98">
        <v>12</v>
      </c>
      <c r="K13" s="98" t="s">
        <v>62</v>
      </c>
      <c r="L13" s="96">
        <v>1</v>
      </c>
      <c r="M13" s="96" t="s">
        <v>59</v>
      </c>
      <c r="N13" s="103">
        <v>599.47</v>
      </c>
      <c r="O13" s="98">
        <v>73</v>
      </c>
    </row>
    <row r="14" spans="2:15" ht="21.75">
      <c r="B14" s="102">
        <v>10</v>
      </c>
      <c r="C14" s="94" t="s">
        <v>70</v>
      </c>
      <c r="D14" s="126">
        <v>59841</v>
      </c>
      <c r="E14" s="126">
        <v>60440</v>
      </c>
      <c r="F14" s="126">
        <v>120281</v>
      </c>
      <c r="G14" s="128">
        <v>18</v>
      </c>
      <c r="H14" s="104">
        <v>235</v>
      </c>
      <c r="I14" s="126">
        <v>29022</v>
      </c>
      <c r="J14" s="98">
        <v>25</v>
      </c>
      <c r="K14" s="98" t="s">
        <v>62</v>
      </c>
      <c r="L14" s="96" t="s">
        <v>59</v>
      </c>
      <c r="M14" s="96">
        <v>1</v>
      </c>
      <c r="N14" s="103">
        <v>792.34</v>
      </c>
      <c r="O14" s="98">
        <v>34</v>
      </c>
    </row>
    <row r="15" spans="2:15" ht="21.75">
      <c r="B15" s="102">
        <v>11</v>
      </c>
      <c r="C15" s="94" t="s">
        <v>71</v>
      </c>
      <c r="D15" s="126">
        <v>58114</v>
      </c>
      <c r="E15" s="126">
        <v>58230</v>
      </c>
      <c r="F15" s="126">
        <v>116344</v>
      </c>
      <c r="G15" s="128">
        <v>15</v>
      </c>
      <c r="H15" s="104">
        <v>199</v>
      </c>
      <c r="I15" s="126">
        <v>30059</v>
      </c>
      <c r="J15" s="98">
        <v>17</v>
      </c>
      <c r="K15" s="98" t="s">
        <v>62</v>
      </c>
      <c r="L15" s="96" t="s">
        <v>58</v>
      </c>
      <c r="M15" s="96">
        <v>1</v>
      </c>
      <c r="N15" s="103">
        <v>1107.04</v>
      </c>
      <c r="O15" s="98">
        <v>50</v>
      </c>
    </row>
    <row r="16" spans="2:15" ht="21.75">
      <c r="B16" s="102">
        <v>12</v>
      </c>
      <c r="C16" s="94" t="s">
        <v>72</v>
      </c>
      <c r="D16" s="126">
        <v>11607</v>
      </c>
      <c r="E16" s="126">
        <v>11652</v>
      </c>
      <c r="F16" s="126">
        <v>23259</v>
      </c>
      <c r="G16" s="128">
        <v>5</v>
      </c>
      <c r="H16" s="104">
        <v>49</v>
      </c>
      <c r="I16" s="126">
        <v>5812</v>
      </c>
      <c r="J16" s="98">
        <v>5</v>
      </c>
      <c r="K16" s="98" t="s">
        <v>62</v>
      </c>
      <c r="L16" s="96">
        <v>1</v>
      </c>
      <c r="M16" s="96" t="s">
        <v>59</v>
      </c>
      <c r="N16" s="103">
        <v>209.44</v>
      </c>
      <c r="O16" s="98">
        <v>26</v>
      </c>
    </row>
    <row r="17" spans="2:15" ht="21.75">
      <c r="B17" s="102">
        <v>13</v>
      </c>
      <c r="C17" s="94" t="s">
        <v>73</v>
      </c>
      <c r="D17" s="126">
        <v>13952</v>
      </c>
      <c r="E17" s="126">
        <v>13983</v>
      </c>
      <c r="F17" s="126">
        <v>27935</v>
      </c>
      <c r="G17" s="128">
        <v>5</v>
      </c>
      <c r="H17" s="104">
        <v>57</v>
      </c>
      <c r="I17" s="126">
        <v>6208</v>
      </c>
      <c r="J17" s="98">
        <v>5</v>
      </c>
      <c r="K17" s="98" t="s">
        <v>62</v>
      </c>
      <c r="L17" s="96">
        <v>1</v>
      </c>
      <c r="M17" s="96" t="s">
        <v>59</v>
      </c>
      <c r="N17" s="103">
        <v>215.85</v>
      </c>
      <c r="O17" s="98">
        <v>76</v>
      </c>
    </row>
    <row r="18" spans="2:15" ht="21.75">
      <c r="B18" s="102">
        <v>14</v>
      </c>
      <c r="C18" s="94" t="s">
        <v>74</v>
      </c>
      <c r="D18" s="126">
        <v>37268</v>
      </c>
      <c r="E18" s="126">
        <v>37068</v>
      </c>
      <c r="F18" s="126">
        <v>74336</v>
      </c>
      <c r="G18" s="128">
        <v>10</v>
      </c>
      <c r="H18" s="104">
        <v>138</v>
      </c>
      <c r="I18" s="126">
        <v>17978</v>
      </c>
      <c r="J18" s="98">
        <v>13</v>
      </c>
      <c r="K18" s="98" t="s">
        <v>62</v>
      </c>
      <c r="L18" s="96">
        <v>1</v>
      </c>
      <c r="M18" s="96" t="s">
        <v>59</v>
      </c>
      <c r="N18" s="103">
        <v>454.44</v>
      </c>
      <c r="O18" s="98">
        <v>34</v>
      </c>
    </row>
    <row r="19" spans="2:15" ht="21.75">
      <c r="B19" s="102">
        <v>15</v>
      </c>
      <c r="C19" s="94" t="s">
        <v>75</v>
      </c>
      <c r="D19" s="126">
        <v>11292</v>
      </c>
      <c r="E19" s="126">
        <v>11374</v>
      </c>
      <c r="F19" s="126">
        <v>22666</v>
      </c>
      <c r="G19" s="128">
        <v>4</v>
      </c>
      <c r="H19" s="104">
        <v>43</v>
      </c>
      <c r="I19" s="126">
        <v>5751</v>
      </c>
      <c r="J19" s="98">
        <v>5</v>
      </c>
      <c r="K19" s="98" t="s">
        <v>62</v>
      </c>
      <c r="L19" s="96">
        <v>1</v>
      </c>
      <c r="M19" s="96" t="s">
        <v>59</v>
      </c>
      <c r="N19" s="103">
        <v>180.59</v>
      </c>
      <c r="O19" s="98">
        <v>76</v>
      </c>
    </row>
    <row r="20" spans="2:15" ht="21.75">
      <c r="B20" s="102">
        <v>16</v>
      </c>
      <c r="C20" s="94" t="s">
        <v>76</v>
      </c>
      <c r="D20" s="126">
        <v>19153</v>
      </c>
      <c r="E20" s="126">
        <v>17633</v>
      </c>
      <c r="F20" s="126">
        <v>36786</v>
      </c>
      <c r="G20" s="128">
        <v>8</v>
      </c>
      <c r="H20" s="104">
        <v>82</v>
      </c>
      <c r="I20" s="126">
        <v>9577</v>
      </c>
      <c r="J20" s="98">
        <v>7</v>
      </c>
      <c r="K20" s="98" t="s">
        <v>62</v>
      </c>
      <c r="L20" s="96">
        <v>1</v>
      </c>
      <c r="M20" s="96" t="s">
        <v>59</v>
      </c>
      <c r="N20" s="103">
        <v>217.67</v>
      </c>
      <c r="O20" s="98">
        <v>25</v>
      </c>
    </row>
    <row r="21" spans="2:15" ht="21.75">
      <c r="B21" s="102">
        <v>17</v>
      </c>
      <c r="C21" s="94" t="s">
        <v>77</v>
      </c>
      <c r="D21" s="126">
        <v>23362</v>
      </c>
      <c r="E21" s="126">
        <v>23713</v>
      </c>
      <c r="F21" s="126">
        <v>47075</v>
      </c>
      <c r="G21" s="128">
        <v>8</v>
      </c>
      <c r="H21" s="104">
        <v>110</v>
      </c>
      <c r="I21" s="126">
        <v>12676</v>
      </c>
      <c r="J21" s="98">
        <v>10</v>
      </c>
      <c r="K21" s="98" t="s">
        <v>62</v>
      </c>
      <c r="L21" s="96">
        <v>1</v>
      </c>
      <c r="M21" s="96" t="s">
        <v>59</v>
      </c>
      <c r="N21" s="103">
        <v>162.94</v>
      </c>
      <c r="O21" s="98">
        <v>10</v>
      </c>
    </row>
    <row r="22" spans="2:15" ht="21.75">
      <c r="B22" s="102">
        <v>18</v>
      </c>
      <c r="C22" s="94" t="s">
        <v>97</v>
      </c>
      <c r="D22" s="126">
        <v>13829</v>
      </c>
      <c r="E22" s="126">
        <v>13949</v>
      </c>
      <c r="F22" s="126">
        <v>27778</v>
      </c>
      <c r="G22" s="128">
        <v>6</v>
      </c>
      <c r="H22" s="104">
        <v>66</v>
      </c>
      <c r="I22" s="126">
        <v>7054</v>
      </c>
      <c r="J22" s="98">
        <v>7</v>
      </c>
      <c r="K22" s="98" t="s">
        <v>62</v>
      </c>
      <c r="L22" s="96" t="s">
        <v>58</v>
      </c>
      <c r="M22" s="96" t="s">
        <v>59</v>
      </c>
      <c r="N22" s="103">
        <v>130</v>
      </c>
      <c r="O22" s="98">
        <v>18</v>
      </c>
    </row>
    <row r="23" spans="2:15" ht="21.75">
      <c r="B23" s="102">
        <v>19</v>
      </c>
      <c r="C23" s="94" t="s">
        <v>98</v>
      </c>
      <c r="D23" s="126">
        <v>12665</v>
      </c>
      <c r="E23" s="126">
        <v>12294</v>
      </c>
      <c r="F23" s="126">
        <v>24959</v>
      </c>
      <c r="G23" s="128">
        <v>4</v>
      </c>
      <c r="H23" s="104">
        <v>54</v>
      </c>
      <c r="I23" s="126">
        <v>5839</v>
      </c>
      <c r="J23" s="98">
        <v>7</v>
      </c>
      <c r="K23" s="98" t="s">
        <v>62</v>
      </c>
      <c r="L23" s="96" t="s">
        <v>58</v>
      </c>
      <c r="M23" s="96" t="s">
        <v>59</v>
      </c>
      <c r="N23" s="103">
        <v>165.37</v>
      </c>
      <c r="O23" s="98">
        <v>78</v>
      </c>
    </row>
    <row r="24" spans="2:15" ht="21.75">
      <c r="B24" s="93">
        <v>20</v>
      </c>
      <c r="C24" s="95" t="s">
        <v>99</v>
      </c>
      <c r="D24" s="129">
        <v>11898</v>
      </c>
      <c r="E24" s="129">
        <v>11752</v>
      </c>
      <c r="F24" s="129">
        <v>23650</v>
      </c>
      <c r="G24" s="130">
        <v>5</v>
      </c>
      <c r="H24" s="131">
        <v>51</v>
      </c>
      <c r="I24" s="126">
        <v>5592</v>
      </c>
      <c r="J24" s="132">
        <v>5</v>
      </c>
      <c r="K24" s="132" t="s">
        <v>62</v>
      </c>
      <c r="L24" s="133" t="s">
        <v>58</v>
      </c>
      <c r="M24" s="133" t="s">
        <v>58</v>
      </c>
      <c r="N24" s="134">
        <v>164.06</v>
      </c>
      <c r="O24" s="132">
        <v>28</v>
      </c>
    </row>
    <row r="25" spans="2:15" ht="21.75">
      <c r="B25" s="161"/>
      <c r="C25" s="161" t="s">
        <v>0</v>
      </c>
      <c r="D25" s="162">
        <v>651054</v>
      </c>
      <c r="E25" s="162">
        <v>654004</v>
      </c>
      <c r="F25" s="162">
        <v>1305058</v>
      </c>
      <c r="G25" s="162">
        <f>SUM(G5:G24)</f>
        <v>192</v>
      </c>
      <c r="H25" s="162">
        <f>SUM(H5:H24)</f>
        <v>2444</v>
      </c>
      <c r="I25" s="163">
        <v>343722</v>
      </c>
      <c r="J25" s="164">
        <f>SUM(J5:J24)</f>
        <v>231</v>
      </c>
      <c r="K25" s="164">
        <f>SUM(K5:K24)</f>
        <v>1</v>
      </c>
      <c r="L25" s="164">
        <f>SUM(L5:L24)</f>
        <v>13</v>
      </c>
      <c r="M25" s="164">
        <f>SUM(M5:M24)</f>
        <v>3</v>
      </c>
      <c r="N25" s="165">
        <v>8299.46</v>
      </c>
      <c r="O25" s="166" t="s">
        <v>78</v>
      </c>
    </row>
    <row r="26" spans="2:25" s="137" customFormat="1" ht="21.75">
      <c r="B26" s="137" t="s">
        <v>79</v>
      </c>
      <c r="H26" s="137" t="s">
        <v>80</v>
      </c>
      <c r="Q26" s="138"/>
      <c r="R26" s="138"/>
      <c r="S26" s="138"/>
      <c r="T26" s="138"/>
      <c r="U26" s="138"/>
      <c r="V26" s="138"/>
      <c r="W26" s="138"/>
      <c r="X26" s="138"/>
      <c r="Y26" s="138"/>
    </row>
    <row r="27" ht="21.75">
      <c r="D27" s="85" t="s">
        <v>40</v>
      </c>
    </row>
    <row r="28" ht="21.75">
      <c r="E28" s="135"/>
    </row>
  </sheetData>
  <sheetProtection/>
  <printOptions/>
  <pageMargins left="0.19" right="0.17" top="0.34" bottom="0.24" header="0.27" footer="0.17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I218"/>
  <sheetViews>
    <sheetView zoomScalePageLayoutView="0" workbookViewId="0" topLeftCell="A1">
      <selection activeCell="B7" sqref="B7"/>
    </sheetView>
  </sheetViews>
  <sheetFormatPr defaultColWidth="9.140625" defaultRowHeight="21.75"/>
  <cols>
    <col min="1" max="1" width="25.00390625" style="0" customWidth="1"/>
    <col min="2" max="2" width="20.8515625" style="0" customWidth="1"/>
    <col min="3" max="4" width="21.421875" style="0" customWidth="1"/>
  </cols>
  <sheetData>
    <row r="1" spans="1:4" ht="21.75">
      <c r="A1" s="264" t="s">
        <v>954</v>
      </c>
      <c r="B1" s="264"/>
      <c r="C1" s="264"/>
      <c r="D1" s="264"/>
    </row>
    <row r="2" spans="1:6" s="241" customFormat="1" ht="18">
      <c r="A2" s="239"/>
      <c r="B2" s="240" t="s">
        <v>955</v>
      </c>
      <c r="D2" s="242"/>
      <c r="E2" s="243"/>
      <c r="F2" s="243"/>
    </row>
    <row r="3" spans="2:6" s="241" customFormat="1" ht="15" customHeight="1">
      <c r="B3" s="240"/>
      <c r="D3" s="242"/>
      <c r="E3" s="243"/>
      <c r="F3" s="243"/>
    </row>
    <row r="4" spans="1:4" ht="21.75">
      <c r="A4" s="244" t="s">
        <v>0</v>
      </c>
      <c r="B4" s="245" t="s">
        <v>36</v>
      </c>
      <c r="C4" s="246" t="s">
        <v>37</v>
      </c>
      <c r="D4" s="246" t="s">
        <v>38</v>
      </c>
    </row>
    <row r="5" spans="1:4" s="225" customFormat="1" ht="21.75">
      <c r="A5" s="247" t="s">
        <v>956</v>
      </c>
      <c r="B5" s="248">
        <f>B6+B22+B36+B45+B58+B71+B85+B100+B110+B120+B139+B155+B161+B167+B178+B183+B192+B201+B208+B213</f>
        <v>651054</v>
      </c>
      <c r="C5" s="248">
        <f>C6+C22+C36+C45+C58+C71+C85+C100+C110+C120+C139+C155+C161+C167+C178+C183+C192+C201+C208+C213</f>
        <v>654004</v>
      </c>
      <c r="D5" s="249">
        <f>B5+C5</f>
        <v>1305058</v>
      </c>
    </row>
    <row r="6" spans="1:4" ht="21.75">
      <c r="A6" s="250" t="s">
        <v>1</v>
      </c>
      <c r="B6" s="251">
        <f>SUM(B7:B21)</f>
        <v>76412</v>
      </c>
      <c r="C6" s="251">
        <f>SUM(C7:C21)</f>
        <v>79281</v>
      </c>
      <c r="D6" s="251">
        <f>B6+C6</f>
        <v>155693</v>
      </c>
    </row>
    <row r="7" spans="1:4" ht="21.75">
      <c r="A7" s="252" t="s">
        <v>957</v>
      </c>
      <c r="B7" s="77">
        <v>16431</v>
      </c>
      <c r="C7" s="77">
        <v>18033</v>
      </c>
      <c r="D7" s="77">
        <f>B7+C7</f>
        <v>34464</v>
      </c>
    </row>
    <row r="8" spans="1:4" ht="21.75">
      <c r="A8" s="253" t="s">
        <v>958</v>
      </c>
      <c r="B8" s="77">
        <v>8318</v>
      </c>
      <c r="C8" s="77">
        <v>8741</v>
      </c>
      <c r="D8" s="77">
        <f>B8+C8</f>
        <v>17059</v>
      </c>
    </row>
    <row r="9" spans="1:4" ht="21.75">
      <c r="A9" s="253" t="s">
        <v>959</v>
      </c>
      <c r="B9" s="77">
        <v>10033</v>
      </c>
      <c r="C9" s="77">
        <v>9668</v>
      </c>
      <c r="D9" s="77">
        <f>B9+C9</f>
        <v>19701</v>
      </c>
    </row>
    <row r="10" spans="1:4" ht="21.75">
      <c r="A10" s="253" t="s">
        <v>960</v>
      </c>
      <c r="B10" s="77">
        <v>3517</v>
      </c>
      <c r="C10" s="77">
        <v>3739</v>
      </c>
      <c r="D10" s="77">
        <f aca="true" t="shared" si="0" ref="D10:D35">B10+C10</f>
        <v>7256</v>
      </c>
    </row>
    <row r="11" spans="1:4" ht="21.75">
      <c r="A11" s="253" t="s">
        <v>961</v>
      </c>
      <c r="B11" s="77">
        <v>2297</v>
      </c>
      <c r="C11" s="77">
        <v>2376</v>
      </c>
      <c r="D11" s="77">
        <f t="shared" si="0"/>
        <v>4673</v>
      </c>
    </row>
    <row r="12" spans="1:4" ht="21.75">
      <c r="A12" s="253" t="s">
        <v>962</v>
      </c>
      <c r="B12" s="77">
        <v>4214</v>
      </c>
      <c r="C12" s="77">
        <v>4363</v>
      </c>
      <c r="D12" s="77">
        <f t="shared" si="0"/>
        <v>8577</v>
      </c>
    </row>
    <row r="13" spans="1:4" ht="21.75">
      <c r="A13" s="253" t="s">
        <v>963</v>
      </c>
      <c r="B13" s="77">
        <v>6348</v>
      </c>
      <c r="C13" s="77">
        <v>6473</v>
      </c>
      <c r="D13" s="77">
        <f t="shared" si="0"/>
        <v>12821</v>
      </c>
    </row>
    <row r="14" spans="1:4" ht="21.75">
      <c r="A14" s="253" t="s">
        <v>964</v>
      </c>
      <c r="B14" s="77">
        <v>3594</v>
      </c>
      <c r="C14" s="77">
        <v>3802</v>
      </c>
      <c r="D14" s="77">
        <f t="shared" si="0"/>
        <v>7396</v>
      </c>
    </row>
    <row r="15" spans="1:4" ht="21.75">
      <c r="A15" s="253" t="s">
        <v>965</v>
      </c>
      <c r="B15" s="77">
        <v>2878</v>
      </c>
      <c r="C15" s="77">
        <v>2866</v>
      </c>
      <c r="D15" s="77">
        <f t="shared" si="0"/>
        <v>5744</v>
      </c>
    </row>
    <row r="16" spans="1:4" ht="21.75">
      <c r="A16" s="253" t="s">
        <v>966</v>
      </c>
      <c r="B16" s="77">
        <v>3419</v>
      </c>
      <c r="C16" s="77">
        <v>3397</v>
      </c>
      <c r="D16" s="77">
        <f t="shared" si="0"/>
        <v>6816</v>
      </c>
    </row>
    <row r="17" spans="1:4" ht="21.75">
      <c r="A17" s="253" t="s">
        <v>967</v>
      </c>
      <c r="B17" s="77">
        <v>3992</v>
      </c>
      <c r="C17" s="77">
        <v>4110</v>
      </c>
      <c r="D17" s="77">
        <f t="shared" si="0"/>
        <v>8102</v>
      </c>
    </row>
    <row r="18" spans="1:4" ht="21.75">
      <c r="A18" s="253" t="s">
        <v>968</v>
      </c>
      <c r="B18" s="77">
        <v>4158</v>
      </c>
      <c r="C18" s="77">
        <v>4413</v>
      </c>
      <c r="D18" s="77">
        <f t="shared" si="0"/>
        <v>8571</v>
      </c>
    </row>
    <row r="19" spans="1:4" ht="21.75">
      <c r="A19" s="253" t="s">
        <v>969</v>
      </c>
      <c r="B19" s="77">
        <v>2172</v>
      </c>
      <c r="C19" s="77">
        <v>2143</v>
      </c>
      <c r="D19" s="77">
        <f t="shared" si="0"/>
        <v>4315</v>
      </c>
    </row>
    <row r="20" spans="1:4" ht="21.75">
      <c r="A20" s="254" t="s">
        <v>970</v>
      </c>
      <c r="B20" s="255">
        <v>2528</v>
      </c>
      <c r="C20" s="255">
        <v>2557</v>
      </c>
      <c r="D20" s="77">
        <f t="shared" si="0"/>
        <v>5085</v>
      </c>
    </row>
    <row r="21" spans="1:4" ht="21.75">
      <c r="A21" s="253" t="s">
        <v>971</v>
      </c>
      <c r="B21" s="77">
        <v>2513</v>
      </c>
      <c r="C21" s="77">
        <v>2600</v>
      </c>
      <c r="D21" s="77">
        <f t="shared" si="0"/>
        <v>5113</v>
      </c>
    </row>
    <row r="22" spans="1:4" ht="21.75">
      <c r="A22" s="256" t="s">
        <v>2</v>
      </c>
      <c r="B22" s="251">
        <f>SUM(B23:B35)</f>
        <v>48925</v>
      </c>
      <c r="C22" s="251">
        <f>SUM(C23:C35)</f>
        <v>49159</v>
      </c>
      <c r="D22" s="251">
        <f>B22+C22</f>
        <v>98084</v>
      </c>
    </row>
    <row r="23" spans="1:4" ht="21.75">
      <c r="A23" s="253" t="s">
        <v>972</v>
      </c>
      <c r="B23" s="77">
        <v>8026</v>
      </c>
      <c r="C23" s="77">
        <v>8194</v>
      </c>
      <c r="D23" s="77">
        <f t="shared" si="0"/>
        <v>16220</v>
      </c>
    </row>
    <row r="24" spans="1:4" ht="21.75">
      <c r="A24" s="253" t="s">
        <v>973</v>
      </c>
      <c r="B24" s="77">
        <v>4153</v>
      </c>
      <c r="C24" s="77">
        <v>4306</v>
      </c>
      <c r="D24" s="77">
        <f t="shared" si="0"/>
        <v>8459</v>
      </c>
    </row>
    <row r="25" spans="1:7" ht="16.5" customHeight="1">
      <c r="A25" s="253" t="s">
        <v>974</v>
      </c>
      <c r="B25" s="77">
        <v>3578</v>
      </c>
      <c r="C25" s="77">
        <v>3647</v>
      </c>
      <c r="D25" s="77">
        <f t="shared" si="0"/>
        <v>7225</v>
      </c>
      <c r="F25" s="257"/>
      <c r="G25" s="257"/>
    </row>
    <row r="26" spans="1:7" ht="16.5" customHeight="1">
      <c r="A26" s="253" t="s">
        <v>975</v>
      </c>
      <c r="B26" s="77">
        <v>3556</v>
      </c>
      <c r="C26" s="77">
        <v>3623</v>
      </c>
      <c r="D26" s="77">
        <f t="shared" si="0"/>
        <v>7179</v>
      </c>
      <c r="F26" s="257"/>
      <c r="G26" s="257"/>
    </row>
    <row r="27" spans="1:7" ht="21.75">
      <c r="A27" s="253" t="s">
        <v>976</v>
      </c>
      <c r="B27" s="77">
        <v>3094</v>
      </c>
      <c r="C27" s="77">
        <v>3048</v>
      </c>
      <c r="D27" s="77">
        <f t="shared" si="0"/>
        <v>6142</v>
      </c>
      <c r="F27" s="5"/>
      <c r="G27" s="5"/>
    </row>
    <row r="28" spans="1:4" ht="21.75">
      <c r="A28" s="253" t="s">
        <v>977</v>
      </c>
      <c r="B28" s="77">
        <v>3048</v>
      </c>
      <c r="C28" s="77">
        <v>3082</v>
      </c>
      <c r="D28" s="77">
        <f t="shared" si="0"/>
        <v>6130</v>
      </c>
    </row>
    <row r="29" spans="1:4" ht="21.75">
      <c r="A29" s="253" t="s">
        <v>967</v>
      </c>
      <c r="B29" s="77">
        <v>3946</v>
      </c>
      <c r="C29" s="77">
        <v>4038</v>
      </c>
      <c r="D29" s="77">
        <f t="shared" si="0"/>
        <v>7984</v>
      </c>
    </row>
    <row r="30" spans="1:4" ht="21.75">
      <c r="A30" s="253" t="s">
        <v>978</v>
      </c>
      <c r="B30" s="77">
        <v>3242</v>
      </c>
      <c r="C30" s="77">
        <v>3176</v>
      </c>
      <c r="D30" s="77">
        <f t="shared" si="0"/>
        <v>6418</v>
      </c>
    </row>
    <row r="31" spans="1:4" ht="21.75">
      <c r="A31" s="253" t="s">
        <v>979</v>
      </c>
      <c r="B31" s="77">
        <v>4651</v>
      </c>
      <c r="C31" s="77">
        <v>4652</v>
      </c>
      <c r="D31" s="77">
        <f t="shared" si="0"/>
        <v>9303</v>
      </c>
    </row>
    <row r="32" spans="1:4" ht="21.75">
      <c r="A32" s="253" t="s">
        <v>980</v>
      </c>
      <c r="B32" s="77">
        <v>2506</v>
      </c>
      <c r="C32" s="77">
        <v>2498</v>
      </c>
      <c r="D32" s="77">
        <f t="shared" si="0"/>
        <v>5004</v>
      </c>
    </row>
    <row r="33" spans="1:4" ht="21.75">
      <c r="A33" s="253" t="s">
        <v>981</v>
      </c>
      <c r="B33" s="77">
        <v>2669</v>
      </c>
      <c r="C33" s="77">
        <v>2607</v>
      </c>
      <c r="D33" s="77">
        <f t="shared" si="0"/>
        <v>5276</v>
      </c>
    </row>
    <row r="34" spans="1:4" ht="21.75">
      <c r="A34" s="253" t="s">
        <v>982</v>
      </c>
      <c r="B34" s="77">
        <v>2781</v>
      </c>
      <c r="C34" s="77">
        <v>2706</v>
      </c>
      <c r="D34" s="77">
        <f t="shared" si="0"/>
        <v>5487</v>
      </c>
    </row>
    <row r="35" spans="1:4" ht="21.75">
      <c r="A35" s="253" t="s">
        <v>983</v>
      </c>
      <c r="B35" s="77">
        <v>3675</v>
      </c>
      <c r="C35" s="77">
        <v>3582</v>
      </c>
      <c r="D35" s="77">
        <f t="shared" si="0"/>
        <v>7257</v>
      </c>
    </row>
    <row r="36" spans="1:9" ht="21.75">
      <c r="A36" s="256" t="s">
        <v>3</v>
      </c>
      <c r="B36" s="251">
        <f>SUM(B37:B44)</f>
        <v>26552</v>
      </c>
      <c r="C36" s="251">
        <f>SUM(C37:C44)</f>
        <v>26878</v>
      </c>
      <c r="D36" s="251">
        <f>B36+C36</f>
        <v>53430</v>
      </c>
      <c r="G36" s="258"/>
      <c r="H36" s="257"/>
      <c r="I36" s="257"/>
    </row>
    <row r="37" spans="1:9" ht="14.25" customHeight="1">
      <c r="A37" s="253" t="s">
        <v>984</v>
      </c>
      <c r="B37" s="77">
        <v>3895</v>
      </c>
      <c r="C37" s="77">
        <v>4110</v>
      </c>
      <c r="D37" s="77">
        <f>B37+C37</f>
        <v>8005</v>
      </c>
      <c r="F37" s="258"/>
      <c r="G37" s="257"/>
      <c r="H37" s="257"/>
      <c r="I37" s="257"/>
    </row>
    <row r="38" spans="1:8" ht="15.75" customHeight="1">
      <c r="A38" s="253" t="s">
        <v>985</v>
      </c>
      <c r="B38" s="77">
        <v>3861</v>
      </c>
      <c r="C38" s="77">
        <v>3909</v>
      </c>
      <c r="D38" s="77">
        <f aca="true" t="shared" si="1" ref="D38:D44">B38+C38</f>
        <v>7770</v>
      </c>
      <c r="F38" s="259"/>
      <c r="G38" s="257"/>
      <c r="H38" s="257"/>
    </row>
    <row r="39" spans="1:8" ht="21.75">
      <c r="A39" s="253" t="s">
        <v>986</v>
      </c>
      <c r="B39" s="77">
        <v>3799</v>
      </c>
      <c r="C39" s="77">
        <v>3910</v>
      </c>
      <c r="D39" s="77">
        <f t="shared" si="1"/>
        <v>7709</v>
      </c>
      <c r="F39" s="5"/>
      <c r="G39" s="260"/>
      <c r="H39" s="42"/>
    </row>
    <row r="40" spans="1:7" ht="21.75">
      <c r="A40" s="253" t="s">
        <v>987</v>
      </c>
      <c r="B40" s="77">
        <v>2470</v>
      </c>
      <c r="C40" s="77">
        <v>2509</v>
      </c>
      <c r="D40" s="77">
        <f t="shared" si="1"/>
        <v>4979</v>
      </c>
      <c r="F40" s="5"/>
      <c r="G40" s="5"/>
    </row>
    <row r="41" spans="1:7" ht="14.25" customHeight="1">
      <c r="A41" s="253" t="s">
        <v>988</v>
      </c>
      <c r="B41" s="77">
        <v>3478</v>
      </c>
      <c r="C41" s="77">
        <v>3394</v>
      </c>
      <c r="D41" s="77">
        <f t="shared" si="1"/>
        <v>6872</v>
      </c>
      <c r="F41" s="261"/>
      <c r="G41" s="261"/>
    </row>
    <row r="42" spans="1:7" ht="21.75">
      <c r="A42" s="253" t="s">
        <v>989</v>
      </c>
      <c r="B42" s="77">
        <v>3948</v>
      </c>
      <c r="C42" s="77">
        <v>3937</v>
      </c>
      <c r="D42" s="77">
        <f t="shared" si="1"/>
        <v>7885</v>
      </c>
      <c r="F42" s="81"/>
      <c r="G42" s="260"/>
    </row>
    <row r="43" spans="1:7" ht="21.75">
      <c r="A43" s="253" t="s">
        <v>990</v>
      </c>
      <c r="B43" s="77">
        <f>1737+986</f>
        <v>2723</v>
      </c>
      <c r="C43" s="77">
        <f>1722+1017</f>
        <v>2739</v>
      </c>
      <c r="D43" s="77">
        <f t="shared" si="1"/>
        <v>5462</v>
      </c>
      <c r="F43" s="5"/>
      <c r="G43" s="5"/>
    </row>
    <row r="44" spans="1:4" ht="21.75">
      <c r="A44" s="253" t="s">
        <v>991</v>
      </c>
      <c r="B44" s="77">
        <v>2378</v>
      </c>
      <c r="C44" s="77">
        <v>2370</v>
      </c>
      <c r="D44" s="77">
        <f t="shared" si="1"/>
        <v>4748</v>
      </c>
    </row>
    <row r="45" spans="1:4" ht="21.75">
      <c r="A45" s="256" t="s">
        <v>4</v>
      </c>
      <c r="B45" s="251">
        <f>SUM(B46:B57)</f>
        <v>39925</v>
      </c>
      <c r="C45" s="251">
        <f>SUM(C46:C57)</f>
        <v>40580</v>
      </c>
      <c r="D45" s="251">
        <f>B45+C45</f>
        <v>80505</v>
      </c>
    </row>
    <row r="46" spans="1:4" ht="21.75">
      <c r="A46" s="253" t="s">
        <v>992</v>
      </c>
      <c r="B46" s="77">
        <v>6502</v>
      </c>
      <c r="C46" s="77">
        <v>6632</v>
      </c>
      <c r="D46" s="77">
        <f>B46+C46</f>
        <v>13134</v>
      </c>
    </row>
    <row r="47" spans="1:4" ht="21.75">
      <c r="A47" s="253" t="s">
        <v>993</v>
      </c>
      <c r="B47" s="77">
        <v>3723</v>
      </c>
      <c r="C47" s="77">
        <v>3812</v>
      </c>
      <c r="D47" s="77">
        <f aca="true" t="shared" si="2" ref="D47:D57">B47+C47</f>
        <v>7535</v>
      </c>
    </row>
    <row r="48" spans="1:4" ht="21.75">
      <c r="A48" s="253" t="s">
        <v>994</v>
      </c>
      <c r="B48" s="77">
        <v>3606</v>
      </c>
      <c r="C48" s="77">
        <v>3721</v>
      </c>
      <c r="D48" s="77">
        <f t="shared" si="2"/>
        <v>7327</v>
      </c>
    </row>
    <row r="49" spans="1:4" ht="21.75">
      <c r="A49" s="253" t="s">
        <v>995</v>
      </c>
      <c r="B49" s="77">
        <v>3672</v>
      </c>
      <c r="C49" s="77">
        <v>3695</v>
      </c>
      <c r="D49" s="77">
        <f t="shared" si="2"/>
        <v>7367</v>
      </c>
    </row>
    <row r="50" spans="1:4" ht="21.75">
      <c r="A50" s="253" t="s">
        <v>996</v>
      </c>
      <c r="B50" s="77">
        <v>2414</v>
      </c>
      <c r="C50" s="77">
        <v>2426</v>
      </c>
      <c r="D50" s="77">
        <f t="shared" si="2"/>
        <v>4840</v>
      </c>
    </row>
    <row r="51" spans="1:4" ht="21.75">
      <c r="A51" s="253" t="s">
        <v>997</v>
      </c>
      <c r="B51" s="77">
        <v>4340</v>
      </c>
      <c r="C51" s="77">
        <v>4479</v>
      </c>
      <c r="D51" s="77">
        <f t="shared" si="2"/>
        <v>8819</v>
      </c>
    </row>
    <row r="52" spans="1:4" ht="21.75">
      <c r="A52" s="253" t="s">
        <v>998</v>
      </c>
      <c r="B52" s="77">
        <v>2966</v>
      </c>
      <c r="C52" s="77">
        <v>2897</v>
      </c>
      <c r="D52" s="77">
        <f t="shared" si="2"/>
        <v>5863</v>
      </c>
    </row>
    <row r="53" spans="1:4" ht="21.75">
      <c r="A53" s="253" t="s">
        <v>999</v>
      </c>
      <c r="B53" s="77">
        <v>2899</v>
      </c>
      <c r="C53" s="77">
        <v>2968</v>
      </c>
      <c r="D53" s="77">
        <f t="shared" si="2"/>
        <v>5867</v>
      </c>
    </row>
    <row r="54" spans="1:4" ht="21.75">
      <c r="A54" s="253" t="s">
        <v>1000</v>
      </c>
      <c r="B54" s="77">
        <v>2183</v>
      </c>
      <c r="C54" s="77">
        <v>2124</v>
      </c>
      <c r="D54" s="77">
        <f t="shared" si="2"/>
        <v>4307</v>
      </c>
    </row>
    <row r="55" spans="1:4" ht="21.75">
      <c r="A55" s="253" t="s">
        <v>1001</v>
      </c>
      <c r="B55" s="77">
        <v>2233</v>
      </c>
      <c r="C55" s="77">
        <v>2302</v>
      </c>
      <c r="D55" s="77">
        <f t="shared" si="2"/>
        <v>4535</v>
      </c>
    </row>
    <row r="56" spans="1:4" ht="21.75">
      <c r="A56" s="253" t="s">
        <v>1002</v>
      </c>
      <c r="B56" s="77">
        <v>3262</v>
      </c>
      <c r="C56" s="77">
        <v>3350</v>
      </c>
      <c r="D56" s="77">
        <f t="shared" si="2"/>
        <v>6612</v>
      </c>
    </row>
    <row r="57" spans="1:4" ht="21.75">
      <c r="A57" s="253" t="s">
        <v>1003</v>
      </c>
      <c r="B57" s="77">
        <v>2125</v>
      </c>
      <c r="C57" s="77">
        <v>2174</v>
      </c>
      <c r="D57" s="77">
        <f t="shared" si="2"/>
        <v>4299</v>
      </c>
    </row>
    <row r="58" spans="1:4" ht="21.75">
      <c r="A58" s="256" t="s">
        <v>5</v>
      </c>
      <c r="B58" s="251">
        <f>SUM(B59:B70)</f>
        <v>33975</v>
      </c>
      <c r="C58" s="251">
        <f>SUM(C59:C70)</f>
        <v>34165</v>
      </c>
      <c r="D58" s="251">
        <f>B58+C58</f>
        <v>68140</v>
      </c>
    </row>
    <row r="59" spans="1:4" ht="21.75">
      <c r="A59" s="253" t="s">
        <v>1004</v>
      </c>
      <c r="B59" s="77">
        <v>4547</v>
      </c>
      <c r="C59" s="77">
        <v>4668</v>
      </c>
      <c r="D59" s="77">
        <f>B59+C59</f>
        <v>9215</v>
      </c>
    </row>
    <row r="60" spans="1:4" ht="21.75">
      <c r="A60" s="253" t="s">
        <v>1005</v>
      </c>
      <c r="B60" s="77">
        <v>2976</v>
      </c>
      <c r="C60" s="77">
        <v>3149</v>
      </c>
      <c r="D60" s="77">
        <f aca="true" t="shared" si="3" ref="D60:D70">B60+C60</f>
        <v>6125</v>
      </c>
    </row>
    <row r="61" spans="1:4" ht="21.75">
      <c r="A61" s="253" t="s">
        <v>1006</v>
      </c>
      <c r="B61" s="77">
        <v>3808</v>
      </c>
      <c r="C61" s="77">
        <v>3758</v>
      </c>
      <c r="D61" s="77">
        <f t="shared" si="3"/>
        <v>7566</v>
      </c>
    </row>
    <row r="62" spans="1:4" ht="21.75">
      <c r="A62" s="253" t="s">
        <v>1007</v>
      </c>
      <c r="B62" s="77">
        <v>2357</v>
      </c>
      <c r="C62" s="77">
        <v>2372</v>
      </c>
      <c r="D62" s="77">
        <f t="shared" si="3"/>
        <v>4729</v>
      </c>
    </row>
    <row r="63" spans="1:4" ht="21.75">
      <c r="A63" s="253" t="s">
        <v>1008</v>
      </c>
      <c r="B63" s="77">
        <v>3764</v>
      </c>
      <c r="C63" s="77">
        <v>3769</v>
      </c>
      <c r="D63" s="77">
        <f t="shared" si="3"/>
        <v>7533</v>
      </c>
    </row>
    <row r="64" spans="1:4" ht="21.75">
      <c r="A64" s="253" t="s">
        <v>1009</v>
      </c>
      <c r="B64" s="77">
        <v>2684</v>
      </c>
      <c r="C64" s="77">
        <v>2853</v>
      </c>
      <c r="D64" s="77">
        <f t="shared" si="3"/>
        <v>5537</v>
      </c>
    </row>
    <row r="65" spans="1:4" ht="21.75">
      <c r="A65" s="253" t="s">
        <v>1010</v>
      </c>
      <c r="B65" s="77">
        <v>2285</v>
      </c>
      <c r="C65" s="77">
        <v>2207</v>
      </c>
      <c r="D65" s="77">
        <f t="shared" si="3"/>
        <v>4492</v>
      </c>
    </row>
    <row r="66" spans="1:4" ht="21.75">
      <c r="A66" s="253" t="s">
        <v>1011</v>
      </c>
      <c r="B66" s="77">
        <v>1992</v>
      </c>
      <c r="C66" s="77">
        <v>1956</v>
      </c>
      <c r="D66" s="77">
        <f t="shared" si="3"/>
        <v>3948</v>
      </c>
    </row>
    <row r="67" spans="1:4" ht="21.75">
      <c r="A67" s="253" t="s">
        <v>1012</v>
      </c>
      <c r="B67" s="77">
        <v>2566</v>
      </c>
      <c r="C67" s="77">
        <v>2561</v>
      </c>
      <c r="D67" s="77">
        <f t="shared" si="3"/>
        <v>5127</v>
      </c>
    </row>
    <row r="68" spans="1:4" ht="21.75">
      <c r="A68" s="253" t="s">
        <v>1013</v>
      </c>
      <c r="B68" s="77">
        <v>3093</v>
      </c>
      <c r="C68" s="77">
        <v>3052</v>
      </c>
      <c r="D68" s="77">
        <f t="shared" si="3"/>
        <v>6145</v>
      </c>
    </row>
    <row r="69" spans="1:4" ht="21.75">
      <c r="A69" s="253" t="s">
        <v>1014</v>
      </c>
      <c r="B69" s="77">
        <v>1846</v>
      </c>
      <c r="C69" s="77">
        <v>1771</v>
      </c>
      <c r="D69" s="77">
        <f t="shared" si="3"/>
        <v>3617</v>
      </c>
    </row>
    <row r="70" spans="1:4" ht="21.75">
      <c r="A70" s="253" t="s">
        <v>1015</v>
      </c>
      <c r="B70" s="77">
        <v>2057</v>
      </c>
      <c r="C70" s="77">
        <v>2049</v>
      </c>
      <c r="D70" s="77">
        <f t="shared" si="3"/>
        <v>4106</v>
      </c>
    </row>
    <row r="71" spans="1:4" ht="21.75">
      <c r="A71" s="256" t="s">
        <v>6</v>
      </c>
      <c r="B71" s="251">
        <f>SUM(B72:B84)</f>
        <v>36906</v>
      </c>
      <c r="C71" s="251">
        <f>SUM(C72:C84)</f>
        <v>36481</v>
      </c>
      <c r="D71" s="251">
        <f>B71+C71</f>
        <v>73387</v>
      </c>
    </row>
    <row r="72" spans="1:4" ht="21.75">
      <c r="A72" s="253" t="s">
        <v>1016</v>
      </c>
      <c r="B72" s="77">
        <v>5553</v>
      </c>
      <c r="C72" s="77">
        <v>5550</v>
      </c>
      <c r="D72" s="77">
        <f>B72+C72</f>
        <v>11103</v>
      </c>
    </row>
    <row r="73" spans="1:4" ht="21.75">
      <c r="A73" s="253" t="s">
        <v>1017</v>
      </c>
      <c r="B73" s="77">
        <v>4220</v>
      </c>
      <c r="C73" s="77">
        <v>4106</v>
      </c>
      <c r="D73" s="77">
        <f aca="true" t="shared" si="4" ref="D73:D84">B73+C73</f>
        <v>8326</v>
      </c>
    </row>
    <row r="74" spans="1:4" ht="21.75">
      <c r="A74" s="253" t="s">
        <v>1018</v>
      </c>
      <c r="B74" s="77">
        <v>1951</v>
      </c>
      <c r="C74" s="77">
        <v>1919</v>
      </c>
      <c r="D74" s="77">
        <f t="shared" si="4"/>
        <v>3870</v>
      </c>
    </row>
    <row r="75" spans="1:4" ht="21.75">
      <c r="A75" s="253" t="s">
        <v>1019</v>
      </c>
      <c r="B75" s="77">
        <v>3514</v>
      </c>
      <c r="C75" s="77">
        <v>3526</v>
      </c>
      <c r="D75" s="77">
        <f t="shared" si="4"/>
        <v>7040</v>
      </c>
    </row>
    <row r="76" spans="1:4" ht="21.75">
      <c r="A76" s="253" t="s">
        <v>1020</v>
      </c>
      <c r="B76" s="77">
        <v>3552</v>
      </c>
      <c r="C76" s="77">
        <v>3563</v>
      </c>
      <c r="D76" s="77">
        <f t="shared" si="4"/>
        <v>7115</v>
      </c>
    </row>
    <row r="77" spans="1:4" ht="21.75">
      <c r="A77" s="253" t="s">
        <v>1021</v>
      </c>
      <c r="B77" s="77">
        <v>2173</v>
      </c>
      <c r="C77" s="77">
        <v>2264</v>
      </c>
      <c r="D77" s="77">
        <f t="shared" si="4"/>
        <v>4437</v>
      </c>
    </row>
    <row r="78" spans="1:4" ht="21.75">
      <c r="A78" s="253" t="s">
        <v>1022</v>
      </c>
      <c r="B78" s="77">
        <v>2459</v>
      </c>
      <c r="C78" s="77">
        <v>2371</v>
      </c>
      <c r="D78" s="77">
        <f t="shared" si="4"/>
        <v>4830</v>
      </c>
    </row>
    <row r="79" spans="1:4" ht="21.75">
      <c r="A79" s="253" t="s">
        <v>1023</v>
      </c>
      <c r="B79" s="77">
        <v>3445</v>
      </c>
      <c r="C79" s="77">
        <v>3437</v>
      </c>
      <c r="D79" s="77">
        <f t="shared" si="4"/>
        <v>6882</v>
      </c>
    </row>
    <row r="80" spans="1:4" ht="21.75">
      <c r="A80" s="253" t="s">
        <v>1024</v>
      </c>
      <c r="B80" s="77">
        <v>2325</v>
      </c>
      <c r="C80" s="77">
        <v>2290</v>
      </c>
      <c r="D80" s="77">
        <f t="shared" si="4"/>
        <v>4615</v>
      </c>
    </row>
    <row r="81" spans="1:4" ht="21.75">
      <c r="A81" s="253" t="s">
        <v>1025</v>
      </c>
      <c r="B81" s="77">
        <v>2730</v>
      </c>
      <c r="C81" s="77">
        <v>2630</v>
      </c>
      <c r="D81" s="77">
        <f t="shared" si="4"/>
        <v>5360</v>
      </c>
    </row>
    <row r="82" spans="1:4" ht="21.75">
      <c r="A82" s="253" t="s">
        <v>1026</v>
      </c>
      <c r="B82" s="77">
        <v>1900</v>
      </c>
      <c r="C82" s="77">
        <v>1834</v>
      </c>
      <c r="D82" s="77">
        <f t="shared" si="4"/>
        <v>3734</v>
      </c>
    </row>
    <row r="83" spans="1:4" ht="21.75">
      <c r="A83" s="253" t="s">
        <v>1027</v>
      </c>
      <c r="B83" s="77">
        <v>1062</v>
      </c>
      <c r="C83" s="77">
        <v>1106</v>
      </c>
      <c r="D83" s="77">
        <f t="shared" si="4"/>
        <v>2168</v>
      </c>
    </row>
    <row r="84" spans="1:4" ht="21.75">
      <c r="A84" s="253" t="s">
        <v>1028</v>
      </c>
      <c r="B84" s="77">
        <v>2022</v>
      </c>
      <c r="C84" s="77">
        <v>1885</v>
      </c>
      <c r="D84" s="77">
        <f t="shared" si="4"/>
        <v>3907</v>
      </c>
    </row>
    <row r="85" spans="1:4" ht="21.75">
      <c r="A85" s="256" t="s">
        <v>7</v>
      </c>
      <c r="B85" s="251">
        <f>SUM(B86:B99)</f>
        <v>53631</v>
      </c>
      <c r="C85" s="251">
        <f>SUM(C86:C99)</f>
        <v>54001</v>
      </c>
      <c r="D85" s="251">
        <f>B85+C85</f>
        <v>107632</v>
      </c>
    </row>
    <row r="86" spans="1:4" ht="21.75">
      <c r="A86" s="253" t="s">
        <v>1029</v>
      </c>
      <c r="B86" s="77">
        <v>5282</v>
      </c>
      <c r="C86" s="77">
        <v>5544</v>
      </c>
      <c r="D86" s="77">
        <f>B86+C86</f>
        <v>10826</v>
      </c>
    </row>
    <row r="87" spans="1:4" ht="21.75">
      <c r="A87" s="253" t="s">
        <v>1030</v>
      </c>
      <c r="B87" s="77">
        <v>2912</v>
      </c>
      <c r="C87" s="77">
        <v>2867</v>
      </c>
      <c r="D87" s="77">
        <f aca="true" t="shared" si="5" ref="D87:D99">B87+C87</f>
        <v>5779</v>
      </c>
    </row>
    <row r="88" spans="1:4" ht="21.75">
      <c r="A88" s="253" t="s">
        <v>1031</v>
      </c>
      <c r="B88" s="77">
        <v>3385</v>
      </c>
      <c r="C88" s="77">
        <v>3332</v>
      </c>
      <c r="D88" s="77">
        <f t="shared" si="5"/>
        <v>6717</v>
      </c>
    </row>
    <row r="89" spans="1:4" ht="21.75">
      <c r="A89" s="253" t="s">
        <v>1032</v>
      </c>
      <c r="B89" s="77">
        <v>3805</v>
      </c>
      <c r="C89" s="77">
        <v>3664</v>
      </c>
      <c r="D89" s="77">
        <f t="shared" si="5"/>
        <v>7469</v>
      </c>
    </row>
    <row r="90" spans="1:4" ht="21.75">
      <c r="A90" s="253" t="s">
        <v>1033</v>
      </c>
      <c r="B90" s="77">
        <v>5652</v>
      </c>
      <c r="C90" s="77">
        <v>5785</v>
      </c>
      <c r="D90" s="77">
        <f t="shared" si="5"/>
        <v>11437</v>
      </c>
    </row>
    <row r="91" spans="1:4" ht="21.75">
      <c r="A91" s="253" t="s">
        <v>1034</v>
      </c>
      <c r="B91" s="77">
        <v>4947</v>
      </c>
      <c r="C91" s="77">
        <v>4961</v>
      </c>
      <c r="D91" s="77">
        <f t="shared" si="5"/>
        <v>9908</v>
      </c>
    </row>
    <row r="92" spans="1:4" ht="21.75">
      <c r="A92" s="253" t="s">
        <v>1035</v>
      </c>
      <c r="B92" s="77">
        <v>4628</v>
      </c>
      <c r="C92" s="77">
        <v>4707</v>
      </c>
      <c r="D92" s="77">
        <f t="shared" si="5"/>
        <v>9335</v>
      </c>
    </row>
    <row r="93" spans="1:4" ht="21.75">
      <c r="A93" s="253" t="s">
        <v>1036</v>
      </c>
      <c r="B93" s="77">
        <v>2571</v>
      </c>
      <c r="C93" s="77">
        <v>2642</v>
      </c>
      <c r="D93" s="77">
        <f t="shared" si="5"/>
        <v>5213</v>
      </c>
    </row>
    <row r="94" spans="1:4" ht="21.75">
      <c r="A94" s="253" t="s">
        <v>1037</v>
      </c>
      <c r="B94" s="77">
        <v>2607</v>
      </c>
      <c r="C94" s="77">
        <v>2727</v>
      </c>
      <c r="D94" s="77">
        <f t="shared" si="5"/>
        <v>5334</v>
      </c>
    </row>
    <row r="95" spans="1:4" ht="21.75">
      <c r="A95" s="253" t="s">
        <v>1038</v>
      </c>
      <c r="B95" s="77">
        <v>4393</v>
      </c>
      <c r="C95" s="77">
        <v>4542</v>
      </c>
      <c r="D95" s="77">
        <f t="shared" si="5"/>
        <v>8935</v>
      </c>
    </row>
    <row r="96" spans="1:4" ht="21.75">
      <c r="A96" s="253" t="s">
        <v>1039</v>
      </c>
      <c r="B96" s="77">
        <v>2724</v>
      </c>
      <c r="C96" s="77">
        <v>2632</v>
      </c>
      <c r="D96" s="77">
        <f t="shared" si="5"/>
        <v>5356</v>
      </c>
    </row>
    <row r="97" spans="1:4" ht="21.75">
      <c r="A97" s="253" t="s">
        <v>1040</v>
      </c>
      <c r="B97" s="77">
        <v>4127</v>
      </c>
      <c r="C97" s="77">
        <v>4121</v>
      </c>
      <c r="D97" s="77">
        <f t="shared" si="5"/>
        <v>8248</v>
      </c>
    </row>
    <row r="98" spans="1:4" ht="21.75">
      <c r="A98" s="253" t="s">
        <v>1041</v>
      </c>
      <c r="B98" s="77">
        <v>3783</v>
      </c>
      <c r="C98" s="77">
        <v>3650</v>
      </c>
      <c r="D98" s="77">
        <f t="shared" si="5"/>
        <v>7433</v>
      </c>
    </row>
    <row r="99" spans="1:4" ht="21.75">
      <c r="A99" s="253" t="s">
        <v>1042</v>
      </c>
      <c r="B99" s="77">
        <v>2815</v>
      </c>
      <c r="C99" s="77">
        <v>2827</v>
      </c>
      <c r="D99" s="77">
        <f t="shared" si="5"/>
        <v>5642</v>
      </c>
    </row>
    <row r="100" spans="1:4" ht="21.75">
      <c r="A100" s="256" t="s">
        <v>8</v>
      </c>
      <c r="B100" s="251">
        <f>SUM(B101:B109)</f>
        <v>28801</v>
      </c>
      <c r="C100" s="251">
        <f>SUM(C101:C109)</f>
        <v>28819</v>
      </c>
      <c r="D100" s="251">
        <f>B100+C100</f>
        <v>57620</v>
      </c>
    </row>
    <row r="101" spans="1:4" ht="21.75">
      <c r="A101" s="253" t="s">
        <v>1043</v>
      </c>
      <c r="B101" s="77">
        <v>5288</v>
      </c>
      <c r="C101" s="77">
        <v>5399</v>
      </c>
      <c r="D101" s="77">
        <f>B101+C101</f>
        <v>10687</v>
      </c>
    </row>
    <row r="102" spans="1:4" ht="21.75">
      <c r="A102" s="253" t="s">
        <v>1044</v>
      </c>
      <c r="B102" s="77">
        <v>4068</v>
      </c>
      <c r="C102" s="77">
        <v>4109</v>
      </c>
      <c r="D102" s="77">
        <f>B102+C102</f>
        <v>8177</v>
      </c>
    </row>
    <row r="103" spans="1:4" ht="21.75">
      <c r="A103" s="253" t="s">
        <v>1045</v>
      </c>
      <c r="B103" s="77">
        <v>2635</v>
      </c>
      <c r="C103" s="77">
        <v>2613</v>
      </c>
      <c r="D103" s="77">
        <f aca="true" t="shared" si="6" ref="D103:D109">B103+C103</f>
        <v>5248</v>
      </c>
    </row>
    <row r="104" spans="1:4" ht="21.75">
      <c r="A104" s="253" t="s">
        <v>1046</v>
      </c>
      <c r="B104" s="77">
        <v>4002</v>
      </c>
      <c r="C104" s="77">
        <v>4005</v>
      </c>
      <c r="D104" s="77">
        <f t="shared" si="6"/>
        <v>8007</v>
      </c>
    </row>
    <row r="105" spans="1:4" ht="21.75">
      <c r="A105" s="253" t="s">
        <v>1047</v>
      </c>
      <c r="B105" s="77">
        <v>2320</v>
      </c>
      <c r="C105" s="77">
        <v>2361</v>
      </c>
      <c r="D105" s="77">
        <f t="shared" si="6"/>
        <v>4681</v>
      </c>
    </row>
    <row r="106" spans="1:4" ht="21.75">
      <c r="A106" s="253" t="s">
        <v>1048</v>
      </c>
      <c r="B106" s="77">
        <v>4615</v>
      </c>
      <c r="C106" s="77">
        <v>4514</v>
      </c>
      <c r="D106" s="77">
        <f t="shared" si="6"/>
        <v>9129</v>
      </c>
    </row>
    <row r="107" spans="1:4" ht="21.75">
      <c r="A107" s="253" t="s">
        <v>1049</v>
      </c>
      <c r="B107" s="77">
        <v>1764</v>
      </c>
      <c r="C107" s="77">
        <v>1833</v>
      </c>
      <c r="D107" s="77">
        <f t="shared" si="6"/>
        <v>3597</v>
      </c>
    </row>
    <row r="108" spans="1:4" ht="21.75">
      <c r="A108" s="253" t="s">
        <v>1050</v>
      </c>
      <c r="B108" s="77">
        <v>2183</v>
      </c>
      <c r="C108" s="77">
        <v>2154</v>
      </c>
      <c r="D108" s="77">
        <f t="shared" si="6"/>
        <v>4337</v>
      </c>
    </row>
    <row r="109" spans="1:4" ht="21.75">
      <c r="A109" s="253" t="s">
        <v>1051</v>
      </c>
      <c r="B109" s="77">
        <v>1926</v>
      </c>
      <c r="C109" s="77">
        <v>1831</v>
      </c>
      <c r="D109" s="77">
        <f t="shared" si="6"/>
        <v>3757</v>
      </c>
    </row>
    <row r="110" spans="1:4" ht="21.75">
      <c r="A110" s="256" t="s">
        <v>9</v>
      </c>
      <c r="B110" s="251">
        <f>SUM(B111:B119)</f>
        <v>32946</v>
      </c>
      <c r="C110" s="251">
        <f>SUM(C111:C119)</f>
        <v>32552</v>
      </c>
      <c r="D110" s="251">
        <f>B110+C110</f>
        <v>65498</v>
      </c>
    </row>
    <row r="111" spans="1:4" ht="21.75">
      <c r="A111" s="253" t="s">
        <v>1015</v>
      </c>
      <c r="B111" s="77">
        <v>4698</v>
      </c>
      <c r="C111" s="77">
        <v>4717</v>
      </c>
      <c r="D111" s="77">
        <f>B111+C111</f>
        <v>9415</v>
      </c>
    </row>
    <row r="112" spans="1:4" ht="21.75">
      <c r="A112" s="253" t="s">
        <v>1052</v>
      </c>
      <c r="B112" s="77">
        <v>2756</v>
      </c>
      <c r="C112" s="77">
        <v>2761</v>
      </c>
      <c r="D112" s="77">
        <f aca="true" t="shared" si="7" ref="D112:D119">B112+C112</f>
        <v>5517</v>
      </c>
    </row>
    <row r="113" spans="1:4" ht="21.75">
      <c r="A113" s="253" t="s">
        <v>1053</v>
      </c>
      <c r="B113" s="77">
        <v>4837</v>
      </c>
      <c r="C113" s="77">
        <v>4768</v>
      </c>
      <c r="D113" s="77">
        <f t="shared" si="7"/>
        <v>9605</v>
      </c>
    </row>
    <row r="114" spans="1:4" ht="21.75">
      <c r="A114" s="253" t="s">
        <v>1054</v>
      </c>
      <c r="B114" s="77">
        <v>3224</v>
      </c>
      <c r="C114" s="77">
        <v>3174</v>
      </c>
      <c r="D114" s="77">
        <f t="shared" si="7"/>
        <v>6398</v>
      </c>
    </row>
    <row r="115" spans="1:4" ht="21.75">
      <c r="A115" s="253" t="s">
        <v>1022</v>
      </c>
      <c r="B115" s="77">
        <v>2405</v>
      </c>
      <c r="C115" s="77">
        <v>2350</v>
      </c>
      <c r="D115" s="77">
        <f t="shared" si="7"/>
        <v>4755</v>
      </c>
    </row>
    <row r="116" spans="1:4" ht="21.75">
      <c r="A116" s="253" t="s">
        <v>1055</v>
      </c>
      <c r="B116" s="77">
        <v>4045</v>
      </c>
      <c r="C116" s="77">
        <v>3989</v>
      </c>
      <c r="D116" s="77">
        <f t="shared" si="7"/>
        <v>8034</v>
      </c>
    </row>
    <row r="117" spans="1:4" ht="21.75">
      <c r="A117" s="253" t="s">
        <v>958</v>
      </c>
      <c r="B117" s="77">
        <v>4910</v>
      </c>
      <c r="C117" s="77">
        <v>4884</v>
      </c>
      <c r="D117" s="77">
        <f t="shared" si="7"/>
        <v>9794</v>
      </c>
    </row>
    <row r="118" spans="1:4" ht="21.75">
      <c r="A118" s="253" t="s">
        <v>1056</v>
      </c>
      <c r="B118" s="77">
        <v>3035</v>
      </c>
      <c r="C118" s="77">
        <v>2959</v>
      </c>
      <c r="D118" s="77">
        <f t="shared" si="7"/>
        <v>5994</v>
      </c>
    </row>
    <row r="119" spans="1:4" ht="21.75">
      <c r="A119" s="253" t="s">
        <v>1057</v>
      </c>
      <c r="B119" s="77">
        <v>3036</v>
      </c>
      <c r="C119" s="77">
        <v>2950</v>
      </c>
      <c r="D119" s="77">
        <f t="shared" si="7"/>
        <v>5986</v>
      </c>
    </row>
    <row r="120" spans="1:4" ht="21.75">
      <c r="A120" s="256" t="s">
        <v>10</v>
      </c>
      <c r="B120" s="251">
        <f>SUM(B121:B138)</f>
        <v>59841</v>
      </c>
      <c r="C120" s="251">
        <f>SUM(C121:C138)</f>
        <v>60440</v>
      </c>
      <c r="D120" s="251">
        <f>B120+C120</f>
        <v>120281</v>
      </c>
    </row>
    <row r="121" spans="1:4" ht="21.75">
      <c r="A121" s="262" t="s">
        <v>1058</v>
      </c>
      <c r="B121" s="263">
        <v>3336</v>
      </c>
      <c r="C121" s="263">
        <v>3472</v>
      </c>
      <c r="D121" s="77">
        <f>B121+C121</f>
        <v>6808</v>
      </c>
    </row>
    <row r="122" spans="1:4" ht="21.75">
      <c r="A122" s="253" t="s">
        <v>1059</v>
      </c>
      <c r="B122" s="77">
        <v>3986</v>
      </c>
      <c r="C122" s="77">
        <v>4037</v>
      </c>
      <c r="D122" s="77">
        <f aca="true" t="shared" si="8" ref="D122:D138">B122+C122</f>
        <v>8023</v>
      </c>
    </row>
    <row r="123" spans="1:4" ht="21.75">
      <c r="A123" s="253" t="s">
        <v>1060</v>
      </c>
      <c r="B123" s="77">
        <v>3234</v>
      </c>
      <c r="C123" s="77">
        <v>3142</v>
      </c>
      <c r="D123" s="77">
        <f t="shared" si="8"/>
        <v>6376</v>
      </c>
    </row>
    <row r="124" spans="1:4" ht="21.75">
      <c r="A124" s="253" t="s">
        <v>1061</v>
      </c>
      <c r="B124" s="77">
        <v>2788</v>
      </c>
      <c r="C124" s="77">
        <v>2891</v>
      </c>
      <c r="D124" s="77">
        <f t="shared" si="8"/>
        <v>5679</v>
      </c>
    </row>
    <row r="125" spans="1:4" ht="21.75">
      <c r="A125" s="253" t="s">
        <v>1062</v>
      </c>
      <c r="B125" s="77">
        <v>5106</v>
      </c>
      <c r="C125" s="77">
        <v>5054</v>
      </c>
      <c r="D125" s="77">
        <f t="shared" si="8"/>
        <v>10160</v>
      </c>
    </row>
    <row r="126" spans="1:4" ht="21.75">
      <c r="A126" s="253" t="s">
        <v>1063</v>
      </c>
      <c r="B126" s="77">
        <v>3093</v>
      </c>
      <c r="C126" s="77">
        <v>3065</v>
      </c>
      <c r="D126" s="77">
        <f t="shared" si="8"/>
        <v>6158</v>
      </c>
    </row>
    <row r="127" spans="1:4" ht="21.75">
      <c r="A127" s="253" t="s">
        <v>1064</v>
      </c>
      <c r="B127" s="77">
        <v>2405</v>
      </c>
      <c r="C127" s="77">
        <v>2533</v>
      </c>
      <c r="D127" s="77">
        <f t="shared" si="8"/>
        <v>4938</v>
      </c>
    </row>
    <row r="128" spans="1:4" ht="21.75">
      <c r="A128" s="253" t="s">
        <v>1065</v>
      </c>
      <c r="B128" s="77">
        <v>4552</v>
      </c>
      <c r="C128" s="77">
        <v>4662</v>
      </c>
      <c r="D128" s="77">
        <f t="shared" si="8"/>
        <v>9214</v>
      </c>
    </row>
    <row r="129" spans="1:4" ht="21.75">
      <c r="A129" s="253" t="s">
        <v>1034</v>
      </c>
      <c r="B129" s="77">
        <v>3961</v>
      </c>
      <c r="C129" s="77">
        <v>4030</v>
      </c>
      <c r="D129" s="77">
        <f t="shared" si="8"/>
        <v>7991</v>
      </c>
    </row>
    <row r="130" spans="1:4" ht="21.75">
      <c r="A130" s="253" t="s">
        <v>1066</v>
      </c>
      <c r="B130" s="77">
        <v>5872</v>
      </c>
      <c r="C130" s="77">
        <v>5981</v>
      </c>
      <c r="D130" s="77">
        <f t="shared" si="8"/>
        <v>11853</v>
      </c>
    </row>
    <row r="131" spans="1:4" ht="21.75">
      <c r="A131" s="253" t="s">
        <v>1067</v>
      </c>
      <c r="B131" s="77">
        <v>3808</v>
      </c>
      <c r="C131" s="77">
        <v>3782</v>
      </c>
      <c r="D131" s="77">
        <f t="shared" si="8"/>
        <v>7590</v>
      </c>
    </row>
    <row r="132" spans="1:4" ht="21.75">
      <c r="A132" s="253" t="s">
        <v>1068</v>
      </c>
      <c r="B132" s="77">
        <v>2389</v>
      </c>
      <c r="C132" s="77">
        <v>2492</v>
      </c>
      <c r="D132" s="77">
        <f t="shared" si="8"/>
        <v>4881</v>
      </c>
    </row>
    <row r="133" spans="1:4" ht="21.75">
      <c r="A133" s="253" t="s">
        <v>1069</v>
      </c>
      <c r="B133" s="77">
        <v>2863</v>
      </c>
      <c r="C133" s="77">
        <v>2818</v>
      </c>
      <c r="D133" s="77">
        <f t="shared" si="8"/>
        <v>5681</v>
      </c>
    </row>
    <row r="134" spans="1:4" ht="21.75">
      <c r="A134" s="253" t="s">
        <v>1070</v>
      </c>
      <c r="B134" s="77">
        <v>2322</v>
      </c>
      <c r="C134" s="77">
        <v>2343</v>
      </c>
      <c r="D134" s="77">
        <f t="shared" si="8"/>
        <v>4665</v>
      </c>
    </row>
    <row r="135" spans="1:4" ht="21.75">
      <c r="A135" s="253" t="s">
        <v>1071</v>
      </c>
      <c r="B135" s="77">
        <v>1552</v>
      </c>
      <c r="C135" s="77">
        <v>1450</v>
      </c>
      <c r="D135" s="77">
        <f t="shared" si="8"/>
        <v>3002</v>
      </c>
    </row>
    <row r="136" spans="1:4" ht="21.75">
      <c r="A136" s="253" t="s">
        <v>1072</v>
      </c>
      <c r="B136" s="77">
        <v>2252</v>
      </c>
      <c r="C136" s="77">
        <v>2197</v>
      </c>
      <c r="D136" s="77">
        <f t="shared" si="8"/>
        <v>4449</v>
      </c>
    </row>
    <row r="137" spans="1:4" ht="21.75">
      <c r="A137" s="253" t="s">
        <v>1073</v>
      </c>
      <c r="B137" s="77">
        <v>3246</v>
      </c>
      <c r="C137" s="77">
        <v>3455</v>
      </c>
      <c r="D137" s="77">
        <f t="shared" si="8"/>
        <v>6701</v>
      </c>
    </row>
    <row r="138" spans="1:4" ht="21.75">
      <c r="A138" s="253" t="s">
        <v>1074</v>
      </c>
      <c r="B138" s="77">
        <v>3076</v>
      </c>
      <c r="C138" s="77">
        <v>3036</v>
      </c>
      <c r="D138" s="77">
        <f t="shared" si="8"/>
        <v>6112</v>
      </c>
    </row>
    <row r="139" spans="1:4" ht="21.75">
      <c r="A139" s="256" t="s">
        <v>11</v>
      </c>
      <c r="B139" s="251">
        <f>SUM(B140:B154)</f>
        <v>58114</v>
      </c>
      <c r="C139" s="251">
        <f>SUM(C140:C154)</f>
        <v>58230</v>
      </c>
      <c r="D139" s="251">
        <f>B139+C139</f>
        <v>116344</v>
      </c>
    </row>
    <row r="140" spans="1:4" ht="21.75">
      <c r="A140" s="253" t="s">
        <v>1075</v>
      </c>
      <c r="B140" s="77">
        <v>10336</v>
      </c>
      <c r="C140" s="77">
        <v>10323</v>
      </c>
      <c r="D140" s="77">
        <f>B140+C140</f>
        <v>20659</v>
      </c>
    </row>
    <row r="141" spans="1:4" ht="21.75">
      <c r="A141" s="253" t="s">
        <v>1076</v>
      </c>
      <c r="B141" s="77">
        <v>2994</v>
      </c>
      <c r="C141" s="77">
        <v>3132</v>
      </c>
      <c r="D141" s="77">
        <f aca="true" t="shared" si="9" ref="D141:D162">B141+C141</f>
        <v>6126</v>
      </c>
    </row>
    <row r="142" spans="1:4" ht="21.75">
      <c r="A142" s="253" t="s">
        <v>1077</v>
      </c>
      <c r="B142" s="77">
        <v>3944</v>
      </c>
      <c r="C142" s="77">
        <v>4031</v>
      </c>
      <c r="D142" s="77">
        <f t="shared" si="9"/>
        <v>7975</v>
      </c>
    </row>
    <row r="143" spans="1:4" ht="21.75">
      <c r="A143" s="253" t="s">
        <v>1078</v>
      </c>
      <c r="B143" s="77">
        <v>4630</v>
      </c>
      <c r="C143" s="77">
        <v>4630</v>
      </c>
      <c r="D143" s="77">
        <f t="shared" si="9"/>
        <v>9260</v>
      </c>
    </row>
    <row r="144" spans="1:4" ht="21.75">
      <c r="A144" s="253" t="s">
        <v>1079</v>
      </c>
      <c r="B144" s="77">
        <v>2588</v>
      </c>
      <c r="C144" s="77">
        <v>2548</v>
      </c>
      <c r="D144" s="77">
        <f t="shared" si="9"/>
        <v>5136</v>
      </c>
    </row>
    <row r="145" spans="1:4" ht="21.75">
      <c r="A145" s="253" t="s">
        <v>1080</v>
      </c>
      <c r="B145" s="77">
        <v>2716</v>
      </c>
      <c r="C145" s="77">
        <v>2682</v>
      </c>
      <c r="D145" s="77">
        <f t="shared" si="9"/>
        <v>5398</v>
      </c>
    </row>
    <row r="146" spans="1:4" ht="21.75">
      <c r="A146" s="253" t="s">
        <v>1081</v>
      </c>
      <c r="B146" s="77">
        <v>2259</v>
      </c>
      <c r="C146" s="77">
        <v>2281</v>
      </c>
      <c r="D146" s="77">
        <f t="shared" si="9"/>
        <v>4540</v>
      </c>
    </row>
    <row r="147" spans="1:4" ht="21.75">
      <c r="A147" s="253" t="s">
        <v>1082</v>
      </c>
      <c r="B147" s="77">
        <v>3987</v>
      </c>
      <c r="C147" s="77">
        <v>3948</v>
      </c>
      <c r="D147" s="77">
        <f t="shared" si="9"/>
        <v>7935</v>
      </c>
    </row>
    <row r="148" spans="1:4" ht="21.75">
      <c r="A148" s="253" t="s">
        <v>992</v>
      </c>
      <c r="B148" s="77">
        <v>3156</v>
      </c>
      <c r="C148" s="77">
        <v>3102</v>
      </c>
      <c r="D148" s="77">
        <f t="shared" si="9"/>
        <v>6258</v>
      </c>
    </row>
    <row r="149" spans="1:4" ht="21.75">
      <c r="A149" s="253" t="s">
        <v>1083</v>
      </c>
      <c r="B149" s="77">
        <v>4731</v>
      </c>
      <c r="C149" s="77">
        <v>4787</v>
      </c>
      <c r="D149" s="77">
        <f t="shared" si="9"/>
        <v>9518</v>
      </c>
    </row>
    <row r="150" spans="1:4" ht="21.75">
      <c r="A150" s="253" t="s">
        <v>1084</v>
      </c>
      <c r="B150" s="77">
        <v>2716</v>
      </c>
      <c r="C150" s="77">
        <v>2785</v>
      </c>
      <c r="D150" s="77">
        <f t="shared" si="9"/>
        <v>5501</v>
      </c>
    </row>
    <row r="151" spans="1:4" ht="21.75">
      <c r="A151" s="253" t="s">
        <v>1085</v>
      </c>
      <c r="B151" s="77">
        <v>3431</v>
      </c>
      <c r="C151" s="77">
        <v>3441</v>
      </c>
      <c r="D151" s="77">
        <f t="shared" si="9"/>
        <v>6872</v>
      </c>
    </row>
    <row r="152" spans="1:4" ht="21.75">
      <c r="A152" s="253" t="s">
        <v>1086</v>
      </c>
      <c r="B152" s="77">
        <v>3605</v>
      </c>
      <c r="C152" s="77">
        <v>3469</v>
      </c>
      <c r="D152" s="77">
        <f t="shared" si="9"/>
        <v>7074</v>
      </c>
    </row>
    <row r="153" spans="1:4" ht="21.75">
      <c r="A153" s="253" t="s">
        <v>1087</v>
      </c>
      <c r="B153" s="77">
        <v>3611</v>
      </c>
      <c r="C153" s="77">
        <v>3728</v>
      </c>
      <c r="D153" s="77">
        <f t="shared" si="9"/>
        <v>7339</v>
      </c>
    </row>
    <row r="154" spans="1:4" ht="21.75">
      <c r="A154" s="253" t="s">
        <v>1088</v>
      </c>
      <c r="B154" s="77">
        <v>3410</v>
      </c>
      <c r="C154" s="77">
        <v>3343</v>
      </c>
      <c r="D154" s="77">
        <f t="shared" si="9"/>
        <v>6753</v>
      </c>
    </row>
    <row r="155" spans="1:4" ht="21.75">
      <c r="A155" s="256" t="s">
        <v>12</v>
      </c>
      <c r="B155" s="251">
        <f>SUM(B156:B160)</f>
        <v>11607</v>
      </c>
      <c r="C155" s="251">
        <f>SUM(C156:C160)</f>
        <v>11652</v>
      </c>
      <c r="D155" s="251">
        <f t="shared" si="9"/>
        <v>23259</v>
      </c>
    </row>
    <row r="156" spans="1:4" ht="21.75">
      <c r="A156" s="253" t="s">
        <v>993</v>
      </c>
      <c r="B156" s="77">
        <v>2220</v>
      </c>
      <c r="C156" s="77">
        <v>2228</v>
      </c>
      <c r="D156" s="77">
        <f t="shared" si="9"/>
        <v>4448</v>
      </c>
    </row>
    <row r="157" spans="1:4" ht="21.75">
      <c r="A157" s="253" t="s">
        <v>1089</v>
      </c>
      <c r="B157" s="77">
        <v>2337</v>
      </c>
      <c r="C157" s="77">
        <v>2313</v>
      </c>
      <c r="D157" s="77">
        <f t="shared" si="9"/>
        <v>4650</v>
      </c>
    </row>
    <row r="158" spans="1:4" ht="21.75">
      <c r="A158" s="253" t="s">
        <v>1090</v>
      </c>
      <c r="B158" s="77">
        <v>2535</v>
      </c>
      <c r="C158" s="77">
        <v>2528</v>
      </c>
      <c r="D158" s="77">
        <f t="shared" si="9"/>
        <v>5063</v>
      </c>
    </row>
    <row r="159" spans="1:4" ht="21.75">
      <c r="A159" s="253" t="s">
        <v>1091</v>
      </c>
      <c r="B159" s="77">
        <v>2037</v>
      </c>
      <c r="C159" s="77">
        <v>2100</v>
      </c>
      <c r="D159" s="77">
        <f t="shared" si="9"/>
        <v>4137</v>
      </c>
    </row>
    <row r="160" spans="1:4" ht="21.75">
      <c r="A160" s="253" t="s">
        <v>1092</v>
      </c>
      <c r="B160" s="77">
        <v>2478</v>
      </c>
      <c r="C160" s="77">
        <v>2483</v>
      </c>
      <c r="D160" s="77">
        <f t="shared" si="9"/>
        <v>4961</v>
      </c>
    </row>
    <row r="161" spans="1:4" ht="21.75">
      <c r="A161" s="256" t="s">
        <v>13</v>
      </c>
      <c r="B161" s="251">
        <f>SUM(B162:B166)</f>
        <v>13952</v>
      </c>
      <c r="C161" s="251">
        <f>SUM(C162:C166)</f>
        <v>13983</v>
      </c>
      <c r="D161" s="251">
        <f t="shared" si="9"/>
        <v>27935</v>
      </c>
    </row>
    <row r="162" spans="1:4" ht="21.75">
      <c r="A162" s="253" t="s">
        <v>1093</v>
      </c>
      <c r="B162" s="77">
        <v>3321</v>
      </c>
      <c r="C162" s="77">
        <v>3207</v>
      </c>
      <c r="D162" s="77">
        <f t="shared" si="9"/>
        <v>6528</v>
      </c>
    </row>
    <row r="163" spans="1:4" ht="21.75">
      <c r="A163" s="253" t="s">
        <v>1094</v>
      </c>
      <c r="B163" s="77">
        <v>2315</v>
      </c>
      <c r="C163" s="77">
        <v>2302</v>
      </c>
      <c r="D163" s="77">
        <v>4625</v>
      </c>
    </row>
    <row r="164" spans="1:4" ht="21.75">
      <c r="A164" s="253" t="s">
        <v>1095</v>
      </c>
      <c r="B164" s="77">
        <v>3754</v>
      </c>
      <c r="C164" s="77">
        <v>3795</v>
      </c>
      <c r="D164" s="77">
        <v>7591</v>
      </c>
    </row>
    <row r="165" spans="1:4" ht="21.75">
      <c r="A165" s="253" t="s">
        <v>1096</v>
      </c>
      <c r="B165" s="77">
        <v>2205</v>
      </c>
      <c r="C165" s="77">
        <v>2259</v>
      </c>
      <c r="D165" s="77">
        <v>4452</v>
      </c>
    </row>
    <row r="166" spans="1:4" ht="21.75">
      <c r="A166" s="253" t="s">
        <v>1097</v>
      </c>
      <c r="B166" s="77">
        <v>2357</v>
      </c>
      <c r="C166" s="77">
        <v>2420</v>
      </c>
      <c r="D166" s="77">
        <v>4782</v>
      </c>
    </row>
    <row r="167" spans="1:4" ht="21.75">
      <c r="A167" s="256" t="s">
        <v>14</v>
      </c>
      <c r="B167" s="251">
        <f>SUM(B168:B177)</f>
        <v>37268</v>
      </c>
      <c r="C167" s="251">
        <f>SUM(C168:C177)</f>
        <v>37068</v>
      </c>
      <c r="D167" s="251">
        <f>B167+C167</f>
        <v>74336</v>
      </c>
    </row>
    <row r="168" spans="1:4" ht="21.75">
      <c r="A168" s="253" t="s">
        <v>1098</v>
      </c>
      <c r="B168" s="77">
        <v>5482</v>
      </c>
      <c r="C168" s="77">
        <v>5514</v>
      </c>
      <c r="D168" s="77">
        <f>B168+C168</f>
        <v>10996</v>
      </c>
    </row>
    <row r="169" spans="1:4" ht="21.75">
      <c r="A169" s="253" t="s">
        <v>1099</v>
      </c>
      <c r="B169" s="77">
        <v>4626</v>
      </c>
      <c r="C169" s="77">
        <v>4519</v>
      </c>
      <c r="D169" s="77">
        <f aca="true" t="shared" si="10" ref="D169:D191">B169+C169</f>
        <v>9145</v>
      </c>
    </row>
    <row r="170" spans="1:4" ht="21.75">
      <c r="A170" s="253" t="s">
        <v>1100</v>
      </c>
      <c r="B170" s="77">
        <v>2822</v>
      </c>
      <c r="C170" s="77">
        <v>2758</v>
      </c>
      <c r="D170" s="77">
        <f t="shared" si="10"/>
        <v>5580</v>
      </c>
    </row>
    <row r="171" spans="1:4" ht="21.75">
      <c r="A171" s="253" t="s">
        <v>1101</v>
      </c>
      <c r="B171" s="77">
        <v>3454</v>
      </c>
      <c r="C171" s="77">
        <v>3463</v>
      </c>
      <c r="D171" s="77">
        <f t="shared" si="10"/>
        <v>6917</v>
      </c>
    </row>
    <row r="172" spans="1:4" ht="21.75">
      <c r="A172" s="253" t="s">
        <v>1102</v>
      </c>
      <c r="B172" s="77">
        <v>4632</v>
      </c>
      <c r="C172" s="77">
        <v>4592</v>
      </c>
      <c r="D172" s="77">
        <f t="shared" si="10"/>
        <v>9224</v>
      </c>
    </row>
    <row r="173" spans="1:4" ht="21.75">
      <c r="A173" s="253" t="s">
        <v>1103</v>
      </c>
      <c r="B173" s="77">
        <v>5149</v>
      </c>
      <c r="C173" s="77">
        <v>5123</v>
      </c>
      <c r="D173" s="77">
        <f t="shared" si="10"/>
        <v>10272</v>
      </c>
    </row>
    <row r="174" spans="1:4" ht="21.75">
      <c r="A174" s="253" t="s">
        <v>1104</v>
      </c>
      <c r="B174" s="77">
        <v>3763</v>
      </c>
      <c r="C174" s="77">
        <v>3851</v>
      </c>
      <c r="D174" s="77">
        <f t="shared" si="10"/>
        <v>7614</v>
      </c>
    </row>
    <row r="175" spans="1:4" ht="21.75">
      <c r="A175" s="253" t="s">
        <v>1105</v>
      </c>
      <c r="B175" s="77">
        <v>2182</v>
      </c>
      <c r="C175" s="77">
        <v>2114</v>
      </c>
      <c r="D175" s="77">
        <f t="shared" si="10"/>
        <v>4296</v>
      </c>
    </row>
    <row r="176" spans="1:4" ht="21.75">
      <c r="A176" s="253" t="s">
        <v>991</v>
      </c>
      <c r="B176" s="77">
        <v>2366</v>
      </c>
      <c r="C176" s="77">
        <v>2364</v>
      </c>
      <c r="D176" s="77">
        <f t="shared" si="10"/>
        <v>4730</v>
      </c>
    </row>
    <row r="177" spans="1:4" ht="21.75">
      <c r="A177" s="253" t="s">
        <v>1106</v>
      </c>
      <c r="B177" s="77">
        <v>2792</v>
      </c>
      <c r="C177" s="77">
        <v>2770</v>
      </c>
      <c r="D177" s="77">
        <f t="shared" si="10"/>
        <v>5562</v>
      </c>
    </row>
    <row r="178" spans="1:4" ht="21.75">
      <c r="A178" s="256" t="s">
        <v>15</v>
      </c>
      <c r="B178" s="251">
        <f>SUM(B179:B182)</f>
        <v>11292</v>
      </c>
      <c r="C178" s="251">
        <f>SUM(C179:C182)</f>
        <v>11374</v>
      </c>
      <c r="D178" s="251">
        <f t="shared" si="10"/>
        <v>22666</v>
      </c>
    </row>
    <row r="179" spans="1:4" ht="21.75">
      <c r="A179" s="253" t="s">
        <v>1107</v>
      </c>
      <c r="B179" s="77">
        <v>2806</v>
      </c>
      <c r="C179" s="77">
        <v>2805</v>
      </c>
      <c r="D179" s="77">
        <f t="shared" si="10"/>
        <v>5611</v>
      </c>
    </row>
    <row r="180" spans="1:4" ht="21.75">
      <c r="A180" s="253" t="s">
        <v>1108</v>
      </c>
      <c r="B180" s="77">
        <v>3909</v>
      </c>
      <c r="C180" s="77">
        <v>4013</v>
      </c>
      <c r="D180" s="77">
        <f t="shared" si="10"/>
        <v>7922</v>
      </c>
    </row>
    <row r="181" spans="1:4" ht="21.75">
      <c r="A181" s="253" t="s">
        <v>1109</v>
      </c>
      <c r="B181" s="77">
        <v>2473</v>
      </c>
      <c r="C181" s="77">
        <v>2413</v>
      </c>
      <c r="D181" s="77">
        <f t="shared" si="10"/>
        <v>4886</v>
      </c>
    </row>
    <row r="182" spans="1:4" ht="21.75">
      <c r="A182" s="253" t="s">
        <v>1110</v>
      </c>
      <c r="B182" s="77">
        <v>2104</v>
      </c>
      <c r="C182" s="77">
        <v>2143</v>
      </c>
      <c r="D182" s="77">
        <f t="shared" si="10"/>
        <v>4247</v>
      </c>
    </row>
    <row r="183" spans="1:4" ht="21.75">
      <c r="A183" s="256" t="s">
        <v>16</v>
      </c>
      <c r="B183" s="251">
        <f>SUM(B184:B191)</f>
        <v>19153</v>
      </c>
      <c r="C183" s="251">
        <f>SUM(C184:C191)</f>
        <v>17633</v>
      </c>
      <c r="D183" s="251">
        <f t="shared" si="10"/>
        <v>36786</v>
      </c>
    </row>
    <row r="184" spans="1:4" ht="21.75">
      <c r="A184" s="253" t="s">
        <v>1034</v>
      </c>
      <c r="B184" s="77">
        <v>1387</v>
      </c>
      <c r="C184" s="77">
        <v>1434</v>
      </c>
      <c r="D184" s="77">
        <f t="shared" si="10"/>
        <v>2821</v>
      </c>
    </row>
    <row r="185" spans="1:4" ht="21.75">
      <c r="A185" s="253" t="s">
        <v>1111</v>
      </c>
      <c r="B185" s="77">
        <v>3090</v>
      </c>
      <c r="C185" s="77">
        <v>2993</v>
      </c>
      <c r="D185" s="77">
        <f t="shared" si="10"/>
        <v>6083</v>
      </c>
    </row>
    <row r="186" spans="1:4" ht="21.75">
      <c r="A186" s="253" t="s">
        <v>1112</v>
      </c>
      <c r="B186" s="77">
        <v>1514</v>
      </c>
      <c r="C186" s="77">
        <v>1535</v>
      </c>
      <c r="D186" s="77">
        <f t="shared" si="10"/>
        <v>3049</v>
      </c>
    </row>
    <row r="187" spans="1:4" ht="21.75">
      <c r="A187" s="253" t="s">
        <v>1033</v>
      </c>
      <c r="B187" s="77">
        <v>1943</v>
      </c>
      <c r="C187" s="77">
        <v>1927</v>
      </c>
      <c r="D187" s="77">
        <f t="shared" si="10"/>
        <v>3870</v>
      </c>
    </row>
    <row r="188" spans="1:4" ht="21.75">
      <c r="A188" s="253" t="s">
        <v>1113</v>
      </c>
      <c r="B188" s="77">
        <v>2706</v>
      </c>
      <c r="C188" s="77">
        <v>2747</v>
      </c>
      <c r="D188" s="77">
        <f t="shared" si="10"/>
        <v>5453</v>
      </c>
    </row>
    <row r="189" spans="1:4" ht="21.75">
      <c r="A189" s="253" t="s">
        <v>1114</v>
      </c>
      <c r="B189" s="77">
        <v>4691</v>
      </c>
      <c r="C189" s="77">
        <v>3082</v>
      </c>
      <c r="D189" s="77">
        <f t="shared" si="10"/>
        <v>7773</v>
      </c>
    </row>
    <row r="190" spans="1:4" ht="21.75">
      <c r="A190" s="253" t="s">
        <v>1115</v>
      </c>
      <c r="B190" s="77">
        <v>2428</v>
      </c>
      <c r="C190" s="77">
        <v>2495</v>
      </c>
      <c r="D190" s="77">
        <f t="shared" si="10"/>
        <v>4923</v>
      </c>
    </row>
    <row r="191" spans="1:4" ht="21.75">
      <c r="A191" s="253" t="s">
        <v>1116</v>
      </c>
      <c r="B191" s="77">
        <v>1394</v>
      </c>
      <c r="C191" s="77">
        <v>1420</v>
      </c>
      <c r="D191" s="77">
        <f t="shared" si="10"/>
        <v>2814</v>
      </c>
    </row>
    <row r="192" spans="1:4" ht="21.75">
      <c r="A192" s="256" t="s">
        <v>17</v>
      </c>
      <c r="B192" s="251">
        <f>SUM(B193:B200)</f>
        <v>23362</v>
      </c>
      <c r="C192" s="251">
        <f>SUM(C193:C200)</f>
        <v>23713</v>
      </c>
      <c r="D192" s="251">
        <f>B192+C192</f>
        <v>47075</v>
      </c>
    </row>
    <row r="193" spans="1:4" ht="21.75">
      <c r="A193" s="262" t="s">
        <v>1117</v>
      </c>
      <c r="B193" s="263">
        <v>3611</v>
      </c>
      <c r="C193" s="263">
        <v>3621</v>
      </c>
      <c r="D193" s="263">
        <f>B193+C193</f>
        <v>7232</v>
      </c>
    </row>
    <row r="194" spans="1:4" ht="21.75">
      <c r="A194" s="253" t="s">
        <v>1118</v>
      </c>
      <c r="B194" s="77">
        <v>2597</v>
      </c>
      <c r="C194" s="77">
        <v>2750</v>
      </c>
      <c r="D194" s="263">
        <f aca="true" t="shared" si="11" ref="D194:D218">B194+C194</f>
        <v>5347</v>
      </c>
    </row>
    <row r="195" spans="1:4" ht="21.75">
      <c r="A195" s="253" t="s">
        <v>1119</v>
      </c>
      <c r="B195" s="77">
        <v>2732</v>
      </c>
      <c r="C195" s="77">
        <v>2795</v>
      </c>
      <c r="D195" s="263">
        <f t="shared" si="11"/>
        <v>5527</v>
      </c>
    </row>
    <row r="196" spans="1:4" ht="21.75">
      <c r="A196" s="253" t="s">
        <v>1120</v>
      </c>
      <c r="B196" s="77">
        <v>3565</v>
      </c>
      <c r="C196" s="77">
        <v>3585</v>
      </c>
      <c r="D196" s="263">
        <f t="shared" si="11"/>
        <v>7150</v>
      </c>
    </row>
    <row r="197" spans="1:4" ht="21.75">
      <c r="A197" s="253" t="s">
        <v>1121</v>
      </c>
      <c r="B197" s="77">
        <v>4646</v>
      </c>
      <c r="C197" s="77">
        <v>4723</v>
      </c>
      <c r="D197" s="263">
        <f t="shared" si="11"/>
        <v>9369</v>
      </c>
    </row>
    <row r="198" spans="1:4" ht="21.75">
      <c r="A198" s="253" t="s">
        <v>1122</v>
      </c>
      <c r="B198" s="77">
        <v>2083</v>
      </c>
      <c r="C198" s="77">
        <v>2073</v>
      </c>
      <c r="D198" s="263">
        <f t="shared" si="11"/>
        <v>4156</v>
      </c>
    </row>
    <row r="199" spans="1:4" ht="21.75">
      <c r="A199" s="253" t="s">
        <v>1123</v>
      </c>
      <c r="B199" s="77">
        <v>2512</v>
      </c>
      <c r="C199" s="77">
        <v>2495</v>
      </c>
      <c r="D199" s="263">
        <f t="shared" si="11"/>
        <v>5007</v>
      </c>
    </row>
    <row r="200" spans="1:4" ht="21.75">
      <c r="A200" s="253" t="s">
        <v>1124</v>
      </c>
      <c r="B200" s="77">
        <v>1616</v>
      </c>
      <c r="C200" s="77">
        <v>1671</v>
      </c>
      <c r="D200" s="263">
        <f t="shared" si="11"/>
        <v>3287</v>
      </c>
    </row>
    <row r="201" spans="1:4" ht="21.75">
      <c r="A201" s="256" t="s">
        <v>1125</v>
      </c>
      <c r="B201" s="251">
        <f>SUM(B202:B207)</f>
        <v>13829</v>
      </c>
      <c r="C201" s="251">
        <f>SUM(C202:C207)</f>
        <v>13949</v>
      </c>
      <c r="D201" s="251">
        <f t="shared" si="11"/>
        <v>27778</v>
      </c>
    </row>
    <row r="202" spans="1:4" ht="21.75">
      <c r="A202" s="253" t="s">
        <v>1126</v>
      </c>
      <c r="B202" s="77">
        <v>2263</v>
      </c>
      <c r="C202" s="77">
        <v>2317</v>
      </c>
      <c r="D202" s="77">
        <f t="shared" si="11"/>
        <v>4580</v>
      </c>
    </row>
    <row r="203" spans="1:4" ht="21.75">
      <c r="A203" s="253" t="s">
        <v>1127</v>
      </c>
      <c r="B203" s="77">
        <v>2380</v>
      </c>
      <c r="C203" s="77">
        <v>2417</v>
      </c>
      <c r="D203" s="77">
        <f t="shared" si="11"/>
        <v>4797</v>
      </c>
    </row>
    <row r="204" spans="1:4" ht="21.75">
      <c r="A204" s="253" t="s">
        <v>1128</v>
      </c>
      <c r="B204" s="77">
        <v>1348</v>
      </c>
      <c r="C204" s="77">
        <v>1318</v>
      </c>
      <c r="D204" s="77">
        <f t="shared" si="11"/>
        <v>2666</v>
      </c>
    </row>
    <row r="205" spans="1:4" ht="21.75">
      <c r="A205" s="253" t="s">
        <v>1129</v>
      </c>
      <c r="B205" s="77">
        <v>2373</v>
      </c>
      <c r="C205" s="77">
        <v>2291</v>
      </c>
      <c r="D205" s="77">
        <f t="shared" si="11"/>
        <v>4664</v>
      </c>
    </row>
    <row r="206" spans="1:4" ht="21.75">
      <c r="A206" s="253" t="s">
        <v>1130</v>
      </c>
      <c r="B206" s="77">
        <v>2344</v>
      </c>
      <c r="C206" s="77">
        <v>2474</v>
      </c>
      <c r="D206" s="77">
        <f t="shared" si="11"/>
        <v>4818</v>
      </c>
    </row>
    <row r="207" spans="1:4" ht="21.75">
      <c r="A207" s="253" t="s">
        <v>1131</v>
      </c>
      <c r="B207" s="77">
        <v>3121</v>
      </c>
      <c r="C207" s="77">
        <v>3132</v>
      </c>
      <c r="D207" s="77">
        <f t="shared" si="11"/>
        <v>6253</v>
      </c>
    </row>
    <row r="208" spans="1:4" ht="21.75">
      <c r="A208" s="256" t="s">
        <v>1132</v>
      </c>
      <c r="B208" s="251">
        <f>SUM(B209:B212)</f>
        <v>12665</v>
      </c>
      <c r="C208" s="251">
        <f>SUM(C209:C212)</f>
        <v>12294</v>
      </c>
      <c r="D208" s="251">
        <f t="shared" si="11"/>
        <v>24959</v>
      </c>
    </row>
    <row r="209" spans="1:4" ht="21.75">
      <c r="A209" s="253" t="s">
        <v>1133</v>
      </c>
      <c r="B209" s="77">
        <v>3078</v>
      </c>
      <c r="C209" s="77">
        <v>3124</v>
      </c>
      <c r="D209" s="77">
        <f t="shared" si="11"/>
        <v>6202</v>
      </c>
    </row>
    <row r="210" spans="1:4" ht="21.75">
      <c r="A210" s="253" t="s">
        <v>1134</v>
      </c>
      <c r="B210" s="77">
        <v>1505</v>
      </c>
      <c r="C210" s="77">
        <v>1450</v>
      </c>
      <c r="D210" s="77">
        <f t="shared" si="11"/>
        <v>2955</v>
      </c>
    </row>
    <row r="211" spans="1:4" ht="21.75">
      <c r="A211" s="253" t="s">
        <v>1135</v>
      </c>
      <c r="B211" s="77">
        <v>4357</v>
      </c>
      <c r="C211" s="77">
        <v>4180</v>
      </c>
      <c r="D211" s="77">
        <f t="shared" si="11"/>
        <v>8537</v>
      </c>
    </row>
    <row r="212" spans="1:4" ht="21.75">
      <c r="A212" s="253" t="s">
        <v>1136</v>
      </c>
      <c r="B212" s="77">
        <v>3725</v>
      </c>
      <c r="C212" s="77">
        <v>3540</v>
      </c>
      <c r="D212" s="77">
        <f t="shared" si="11"/>
        <v>7265</v>
      </c>
    </row>
    <row r="213" spans="1:4" ht="21.75">
      <c r="A213" s="256" t="s">
        <v>1137</v>
      </c>
      <c r="B213" s="251">
        <f>SUM(B214:B218)</f>
        <v>11898</v>
      </c>
      <c r="C213" s="251">
        <f>SUM(C214:C218)</f>
        <v>11752</v>
      </c>
      <c r="D213" s="251">
        <f t="shared" si="11"/>
        <v>23650</v>
      </c>
    </row>
    <row r="214" spans="1:4" ht="21.75">
      <c r="A214" s="253" t="s">
        <v>1138</v>
      </c>
      <c r="B214" s="77">
        <v>2320</v>
      </c>
      <c r="C214" s="77">
        <v>2294</v>
      </c>
      <c r="D214" s="77">
        <f t="shared" si="11"/>
        <v>4614</v>
      </c>
    </row>
    <row r="215" spans="1:4" ht="21.75">
      <c r="A215" s="253" t="s">
        <v>1139</v>
      </c>
      <c r="B215" s="77">
        <v>2312</v>
      </c>
      <c r="C215" s="77">
        <v>2272</v>
      </c>
      <c r="D215" s="77">
        <f t="shared" si="11"/>
        <v>4584</v>
      </c>
    </row>
    <row r="216" spans="1:4" ht="21.75">
      <c r="A216" s="253" t="s">
        <v>1052</v>
      </c>
      <c r="B216" s="77">
        <v>2288</v>
      </c>
      <c r="C216" s="77">
        <v>2267</v>
      </c>
      <c r="D216" s="77">
        <f t="shared" si="11"/>
        <v>4555</v>
      </c>
    </row>
    <row r="217" spans="1:4" ht="21.75">
      <c r="A217" s="253" t="s">
        <v>1140</v>
      </c>
      <c r="B217" s="77">
        <v>2305</v>
      </c>
      <c r="C217" s="77">
        <v>2326</v>
      </c>
      <c r="D217" s="77">
        <f t="shared" si="11"/>
        <v>4631</v>
      </c>
    </row>
    <row r="218" spans="1:4" ht="21.75">
      <c r="A218" s="253" t="s">
        <v>1141</v>
      </c>
      <c r="B218" s="77">
        <v>2673</v>
      </c>
      <c r="C218" s="77">
        <v>2593</v>
      </c>
      <c r="D218" s="77">
        <f t="shared" si="11"/>
        <v>5266</v>
      </c>
    </row>
  </sheetData>
  <sheetProtection/>
  <mergeCells count="1">
    <mergeCell ref="A1:D1"/>
  </mergeCells>
  <printOptions/>
  <pageMargins left="0.7480314960629921" right="0.7480314960629921" top="0.5905511811023623" bottom="0.5905511811023623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285"/>
  <sheetViews>
    <sheetView zoomScalePageLayoutView="0" workbookViewId="0" topLeftCell="A1">
      <selection activeCell="C9" sqref="C9"/>
    </sheetView>
  </sheetViews>
  <sheetFormatPr defaultColWidth="9.140625" defaultRowHeight="21.75"/>
  <cols>
    <col min="1" max="1" width="9.57421875" style="15" customWidth="1"/>
    <col min="2" max="2" width="30.8515625" style="18" customWidth="1"/>
    <col min="3" max="3" width="23.7109375" style="15" customWidth="1"/>
    <col min="4" max="4" width="23.7109375" style="16" customWidth="1"/>
    <col min="5" max="5" width="9.140625" style="17" customWidth="1"/>
  </cols>
  <sheetData>
    <row r="1" spans="1:2" ht="21.75">
      <c r="A1" s="238" t="s">
        <v>941</v>
      </c>
      <c r="B1" s="14"/>
    </row>
    <row r="2" ht="15" customHeight="1"/>
    <row r="3" spans="1:5" s="21" customFormat="1" ht="21.75">
      <c r="A3" s="19" t="s">
        <v>47</v>
      </c>
      <c r="B3" s="19" t="s">
        <v>104</v>
      </c>
      <c r="C3" s="19" t="s">
        <v>105</v>
      </c>
      <c r="D3" s="20" t="s">
        <v>106</v>
      </c>
      <c r="E3" s="17"/>
    </row>
    <row r="4" spans="1:4" ht="21.75">
      <c r="A4" s="22"/>
      <c r="B4" s="23" t="s">
        <v>107</v>
      </c>
      <c r="C4" s="22"/>
      <c r="D4" s="24"/>
    </row>
    <row r="5" spans="1:4" ht="21.75">
      <c r="A5" s="22">
        <v>1</v>
      </c>
      <c r="B5" s="25" t="s">
        <v>108</v>
      </c>
      <c r="C5" s="24" t="s">
        <v>109</v>
      </c>
      <c r="D5" s="24">
        <v>10708</v>
      </c>
    </row>
    <row r="6" spans="1:4" ht="21.75">
      <c r="A6" s="22">
        <v>2</v>
      </c>
      <c r="B6" s="25" t="s">
        <v>110</v>
      </c>
      <c r="C6" s="24" t="s">
        <v>111</v>
      </c>
      <c r="D6" s="24">
        <v>11061</v>
      </c>
    </row>
    <row r="7" spans="1:4" ht="21.75">
      <c r="A7" s="22">
        <v>3</v>
      </c>
      <c r="B7" s="25" t="s">
        <v>112</v>
      </c>
      <c r="C7" s="24" t="s">
        <v>113</v>
      </c>
      <c r="D7" s="24">
        <v>11062</v>
      </c>
    </row>
    <row r="8" spans="1:4" ht="21.75">
      <c r="A8" s="22">
        <v>4</v>
      </c>
      <c r="B8" s="25" t="s">
        <v>114</v>
      </c>
      <c r="C8" s="24" t="s">
        <v>115</v>
      </c>
      <c r="D8" s="24">
        <v>11063</v>
      </c>
    </row>
    <row r="9" spans="1:4" ht="21.75">
      <c r="A9" s="22">
        <v>5</v>
      </c>
      <c r="B9" s="25" t="s">
        <v>116</v>
      </c>
      <c r="C9" s="24" t="s">
        <v>117</v>
      </c>
      <c r="D9" s="24">
        <v>11064</v>
      </c>
    </row>
    <row r="10" spans="1:4" ht="21.75">
      <c r="A10" s="22">
        <v>6</v>
      </c>
      <c r="B10" s="25" t="s">
        <v>118</v>
      </c>
      <c r="C10" s="24" t="s">
        <v>119</v>
      </c>
      <c r="D10" s="24">
        <v>11065</v>
      </c>
    </row>
    <row r="11" spans="1:4" ht="21.75">
      <c r="A11" s="22">
        <v>7</v>
      </c>
      <c r="B11" s="25" t="s">
        <v>120</v>
      </c>
      <c r="C11" s="24" t="s">
        <v>121</v>
      </c>
      <c r="D11" s="24">
        <v>11066</v>
      </c>
    </row>
    <row r="12" spans="1:4" ht="21.75">
      <c r="A12" s="22">
        <v>8</v>
      </c>
      <c r="B12" s="25" t="s">
        <v>122</v>
      </c>
      <c r="C12" s="24" t="s">
        <v>123</v>
      </c>
      <c r="D12" s="24">
        <v>11067</v>
      </c>
    </row>
    <row r="13" spans="1:4" ht="21.75">
      <c r="A13" s="22">
        <v>9</v>
      </c>
      <c r="B13" s="25" t="s">
        <v>124</v>
      </c>
      <c r="C13" s="24" t="s">
        <v>125</v>
      </c>
      <c r="D13" s="24">
        <v>11068</v>
      </c>
    </row>
    <row r="14" spans="1:4" ht="21.75">
      <c r="A14" s="22">
        <v>10</v>
      </c>
      <c r="B14" s="25" t="s">
        <v>126</v>
      </c>
      <c r="C14" s="22">
        <v>100100</v>
      </c>
      <c r="D14" s="24">
        <v>11069</v>
      </c>
    </row>
    <row r="15" spans="1:4" ht="21.75">
      <c r="A15" s="22">
        <v>11</v>
      </c>
      <c r="B15" s="25" t="s">
        <v>127</v>
      </c>
      <c r="C15" s="22">
        <v>110100</v>
      </c>
      <c r="D15" s="24">
        <v>11070</v>
      </c>
    </row>
    <row r="16" spans="1:4" ht="21.75">
      <c r="A16" s="22">
        <v>12</v>
      </c>
      <c r="B16" s="25" t="s">
        <v>128</v>
      </c>
      <c r="C16" s="22">
        <v>120100</v>
      </c>
      <c r="D16" s="24">
        <v>11071</v>
      </c>
    </row>
    <row r="17" spans="1:4" ht="21.75">
      <c r="A17" s="22">
        <v>13</v>
      </c>
      <c r="B17" s="25" t="s">
        <v>129</v>
      </c>
      <c r="C17" s="22">
        <v>130100</v>
      </c>
      <c r="D17" s="24">
        <v>11072</v>
      </c>
    </row>
    <row r="18" spans="1:4" ht="21.75">
      <c r="A18" s="22">
        <v>14</v>
      </c>
      <c r="B18" s="25" t="s">
        <v>130</v>
      </c>
      <c r="C18" s="22">
        <v>140100</v>
      </c>
      <c r="D18" s="24">
        <v>11073</v>
      </c>
    </row>
    <row r="19" spans="1:4" ht="21.75">
      <c r="A19" s="22">
        <v>15</v>
      </c>
      <c r="B19" s="25" t="s">
        <v>131</v>
      </c>
      <c r="C19" s="22">
        <v>150100</v>
      </c>
      <c r="D19" s="24">
        <v>11074</v>
      </c>
    </row>
    <row r="20" spans="1:4" ht="21.75">
      <c r="A20" s="22">
        <v>16</v>
      </c>
      <c r="B20" s="25" t="s">
        <v>132</v>
      </c>
      <c r="C20" s="22">
        <v>160100</v>
      </c>
      <c r="D20" s="24">
        <v>11075</v>
      </c>
    </row>
    <row r="21" spans="1:4" ht="21.75">
      <c r="A21" s="22">
        <v>17</v>
      </c>
      <c r="B21" s="25" t="s">
        <v>133</v>
      </c>
      <c r="C21" s="22">
        <v>170100</v>
      </c>
      <c r="D21" s="24">
        <v>11076</v>
      </c>
    </row>
    <row r="22" spans="1:4" ht="21.75">
      <c r="A22" s="22">
        <v>18</v>
      </c>
      <c r="B22" s="25" t="s">
        <v>134</v>
      </c>
      <c r="C22" s="22" t="s">
        <v>135</v>
      </c>
      <c r="D22" s="24">
        <v>11503</v>
      </c>
    </row>
    <row r="23" spans="1:4" ht="21.75">
      <c r="A23" s="22">
        <v>19</v>
      </c>
      <c r="B23" s="25" t="s">
        <v>136</v>
      </c>
      <c r="C23" s="22">
        <v>990101</v>
      </c>
      <c r="D23" s="24">
        <v>11963</v>
      </c>
    </row>
    <row r="24" spans="1:4" ht="21.75">
      <c r="A24" s="22">
        <v>20</v>
      </c>
      <c r="B24" s="25" t="s">
        <v>137</v>
      </c>
      <c r="C24" s="22">
        <v>990102</v>
      </c>
      <c r="D24" s="24">
        <v>11964</v>
      </c>
    </row>
    <row r="25" spans="1:4" ht="21.75">
      <c r="A25" s="22"/>
      <c r="B25" s="25"/>
      <c r="C25" s="22"/>
      <c r="D25" s="24"/>
    </row>
    <row r="26" spans="1:4" ht="21.75">
      <c r="A26" s="22"/>
      <c r="B26" s="23" t="s">
        <v>138</v>
      </c>
      <c r="C26" s="22"/>
      <c r="D26" s="24"/>
    </row>
    <row r="27" spans="1:4" ht="21.75">
      <c r="A27" s="22">
        <v>1</v>
      </c>
      <c r="B27" s="25" t="s">
        <v>139</v>
      </c>
      <c r="C27" s="22" t="s">
        <v>140</v>
      </c>
      <c r="D27" s="24"/>
    </row>
    <row r="28" spans="1:4" ht="21.75">
      <c r="A28" s="22">
        <v>2</v>
      </c>
      <c r="B28" s="25" t="s">
        <v>141</v>
      </c>
      <c r="C28" s="22" t="s">
        <v>142</v>
      </c>
      <c r="D28" s="24"/>
    </row>
    <row r="29" spans="1:4" ht="21.75">
      <c r="A29" s="22">
        <v>3</v>
      </c>
      <c r="B29" s="25" t="s">
        <v>143</v>
      </c>
      <c r="C29" s="22" t="s">
        <v>144</v>
      </c>
      <c r="D29" s="24"/>
    </row>
    <row r="30" spans="1:4" ht="21.75">
      <c r="A30" s="22">
        <v>4</v>
      </c>
      <c r="B30" s="25" t="s">
        <v>145</v>
      </c>
      <c r="C30" s="22">
        <v>999930</v>
      </c>
      <c r="D30" s="24"/>
    </row>
    <row r="31" spans="1:4" ht="21.75">
      <c r="A31" s="22">
        <v>5</v>
      </c>
      <c r="B31" s="25" t="s">
        <v>146</v>
      </c>
      <c r="C31" s="22" t="s">
        <v>147</v>
      </c>
      <c r="D31" s="24"/>
    </row>
    <row r="32" spans="1:4" ht="21.75">
      <c r="A32" s="22"/>
      <c r="B32" s="23" t="s">
        <v>148</v>
      </c>
      <c r="C32" s="22"/>
      <c r="D32" s="24"/>
    </row>
    <row r="33" spans="1:4" ht="21.75">
      <c r="A33" s="22"/>
      <c r="B33" s="23" t="s">
        <v>149</v>
      </c>
      <c r="C33" s="22"/>
      <c r="D33" s="24"/>
    </row>
    <row r="34" spans="1:4" ht="21.75">
      <c r="A34" s="22">
        <v>1</v>
      </c>
      <c r="B34" s="25" t="s">
        <v>150</v>
      </c>
      <c r="C34" s="24" t="s">
        <v>151</v>
      </c>
      <c r="D34" s="24" t="s">
        <v>152</v>
      </c>
    </row>
    <row r="35" spans="1:4" ht="21.75">
      <c r="A35" s="22">
        <v>2</v>
      </c>
      <c r="B35" s="25" t="s">
        <v>153</v>
      </c>
      <c r="C35" s="24" t="s">
        <v>154</v>
      </c>
      <c r="D35" s="24" t="s">
        <v>155</v>
      </c>
    </row>
    <row r="36" spans="1:4" ht="21.75">
      <c r="A36" s="22">
        <v>3</v>
      </c>
      <c r="B36" s="25" t="s">
        <v>860</v>
      </c>
      <c r="C36" s="24" t="s">
        <v>859</v>
      </c>
      <c r="D36" s="24"/>
    </row>
    <row r="37" spans="1:4" ht="21.75">
      <c r="A37" s="22">
        <v>4</v>
      </c>
      <c r="B37" s="25" t="s">
        <v>156</v>
      </c>
      <c r="C37" s="24" t="s">
        <v>157</v>
      </c>
      <c r="D37" s="24" t="s">
        <v>158</v>
      </c>
    </row>
    <row r="38" spans="1:4" ht="21.75">
      <c r="A38" s="22">
        <v>5</v>
      </c>
      <c r="B38" s="25" t="s">
        <v>159</v>
      </c>
      <c r="C38" s="24" t="s">
        <v>160</v>
      </c>
      <c r="D38" s="24" t="s">
        <v>161</v>
      </c>
    </row>
    <row r="39" spans="1:4" ht="21.75">
      <c r="A39" s="22">
        <v>6</v>
      </c>
      <c r="B39" s="25" t="s">
        <v>162</v>
      </c>
      <c r="C39" s="24" t="s">
        <v>163</v>
      </c>
      <c r="D39" s="24" t="s">
        <v>164</v>
      </c>
    </row>
    <row r="40" spans="1:5" ht="21.75">
      <c r="A40" s="22">
        <v>7</v>
      </c>
      <c r="B40" s="25" t="s">
        <v>165</v>
      </c>
      <c r="C40" s="24" t="s">
        <v>166</v>
      </c>
      <c r="D40" s="24" t="s">
        <v>167</v>
      </c>
      <c r="E40" s="26"/>
    </row>
    <row r="41" spans="1:5" ht="21.75">
      <c r="A41" s="22">
        <v>8</v>
      </c>
      <c r="B41" s="27" t="s">
        <v>168</v>
      </c>
      <c r="C41" s="28" t="s">
        <v>169</v>
      </c>
      <c r="D41" s="24" t="s">
        <v>170</v>
      </c>
      <c r="E41" s="26"/>
    </row>
    <row r="42" spans="1:5" ht="21.75">
      <c r="A42" s="22">
        <v>9</v>
      </c>
      <c r="B42" s="27" t="s">
        <v>171</v>
      </c>
      <c r="C42" s="28" t="s">
        <v>172</v>
      </c>
      <c r="D42" s="24" t="s">
        <v>173</v>
      </c>
      <c r="E42" s="26"/>
    </row>
    <row r="43" spans="1:5" ht="21.75">
      <c r="A43" s="22">
        <v>10</v>
      </c>
      <c r="B43" s="27" t="s">
        <v>174</v>
      </c>
      <c r="C43" s="28" t="s">
        <v>175</v>
      </c>
      <c r="D43" s="24" t="s">
        <v>176</v>
      </c>
      <c r="E43" s="26"/>
    </row>
    <row r="44" spans="1:5" ht="21.75">
      <c r="A44" s="22">
        <v>11</v>
      </c>
      <c r="B44" s="27" t="s">
        <v>177</v>
      </c>
      <c r="C44" s="28" t="s">
        <v>178</v>
      </c>
      <c r="D44" s="24" t="s">
        <v>179</v>
      </c>
      <c r="E44" s="26"/>
    </row>
    <row r="45" spans="1:5" ht="21.75">
      <c r="A45" s="22">
        <v>12</v>
      </c>
      <c r="B45" s="27" t="s">
        <v>180</v>
      </c>
      <c r="C45" s="28" t="s">
        <v>181</v>
      </c>
      <c r="D45" s="24" t="s">
        <v>182</v>
      </c>
      <c r="E45" s="26"/>
    </row>
    <row r="46" spans="1:5" ht="21.75">
      <c r="A46" s="22">
        <v>13</v>
      </c>
      <c r="B46" s="27" t="s">
        <v>183</v>
      </c>
      <c r="C46" s="28" t="s">
        <v>184</v>
      </c>
      <c r="D46" s="24" t="s">
        <v>185</v>
      </c>
      <c r="E46" s="26"/>
    </row>
    <row r="47" spans="1:5" ht="21.75">
      <c r="A47" s="22">
        <v>14</v>
      </c>
      <c r="B47" s="27" t="s">
        <v>186</v>
      </c>
      <c r="C47" s="28" t="s">
        <v>187</v>
      </c>
      <c r="D47" s="24" t="s">
        <v>188</v>
      </c>
      <c r="E47" s="26"/>
    </row>
    <row r="48" spans="1:5" ht="21.75">
      <c r="A48" s="22">
        <v>15</v>
      </c>
      <c r="B48" s="27" t="s">
        <v>189</v>
      </c>
      <c r="C48" s="28" t="s">
        <v>190</v>
      </c>
      <c r="D48" s="24" t="s">
        <v>191</v>
      </c>
      <c r="E48" s="26"/>
    </row>
    <row r="49" spans="1:5" ht="21.75">
      <c r="A49" s="22">
        <v>16</v>
      </c>
      <c r="B49" s="27" t="s">
        <v>192</v>
      </c>
      <c r="C49" s="28" t="s">
        <v>193</v>
      </c>
      <c r="D49" s="24" t="s">
        <v>194</v>
      </c>
      <c r="E49" s="26"/>
    </row>
    <row r="50" spans="1:5" ht="21.75">
      <c r="A50" s="22">
        <v>17</v>
      </c>
      <c r="B50" s="27" t="s">
        <v>195</v>
      </c>
      <c r="C50" s="28" t="s">
        <v>196</v>
      </c>
      <c r="D50" s="24" t="s">
        <v>197</v>
      </c>
      <c r="E50" s="26"/>
    </row>
    <row r="51" spans="1:5" ht="21.75">
      <c r="A51" s="22">
        <v>18</v>
      </c>
      <c r="B51" s="27" t="s">
        <v>198</v>
      </c>
      <c r="C51" s="28" t="s">
        <v>199</v>
      </c>
      <c r="D51" s="24" t="s">
        <v>200</v>
      </c>
      <c r="E51" s="26"/>
    </row>
    <row r="52" spans="1:4" ht="21.75">
      <c r="A52" s="22"/>
      <c r="B52" s="23" t="s">
        <v>201</v>
      </c>
      <c r="C52" s="24"/>
      <c r="D52" s="24"/>
    </row>
    <row r="53" spans="1:4" ht="21.75">
      <c r="A53" s="22">
        <v>19</v>
      </c>
      <c r="B53" s="25" t="s">
        <v>202</v>
      </c>
      <c r="C53" s="24" t="s">
        <v>203</v>
      </c>
      <c r="D53" s="24" t="s">
        <v>204</v>
      </c>
    </row>
    <row r="54" spans="1:4" ht="21.75">
      <c r="A54" s="22">
        <v>20</v>
      </c>
      <c r="B54" s="25" t="s">
        <v>205</v>
      </c>
      <c r="C54" s="24" t="s">
        <v>206</v>
      </c>
      <c r="D54" s="24" t="s">
        <v>207</v>
      </c>
    </row>
    <row r="55" spans="1:4" ht="21.75">
      <c r="A55" s="22">
        <v>21</v>
      </c>
      <c r="B55" s="25" t="s">
        <v>208</v>
      </c>
      <c r="C55" s="24" t="s">
        <v>209</v>
      </c>
      <c r="D55" s="24" t="s">
        <v>210</v>
      </c>
    </row>
    <row r="56" spans="1:4" ht="21.75">
      <c r="A56" s="22">
        <v>22</v>
      </c>
      <c r="B56" s="25" t="s">
        <v>211</v>
      </c>
      <c r="C56" s="24" t="s">
        <v>212</v>
      </c>
      <c r="D56" s="24" t="s">
        <v>213</v>
      </c>
    </row>
    <row r="57" spans="1:4" ht="21.75">
      <c r="A57" s="22">
        <v>23</v>
      </c>
      <c r="B57" s="25" t="s">
        <v>214</v>
      </c>
      <c r="C57" s="24" t="s">
        <v>215</v>
      </c>
      <c r="D57" s="24" t="s">
        <v>216</v>
      </c>
    </row>
    <row r="58" spans="1:4" ht="21.75">
      <c r="A58" s="22">
        <v>24</v>
      </c>
      <c r="B58" s="25" t="s">
        <v>217</v>
      </c>
      <c r="C58" s="24" t="s">
        <v>218</v>
      </c>
      <c r="D58" s="24" t="s">
        <v>219</v>
      </c>
    </row>
    <row r="59" spans="1:4" ht="21.75">
      <c r="A59" s="22">
        <v>25</v>
      </c>
      <c r="B59" s="25" t="s">
        <v>220</v>
      </c>
      <c r="C59" s="24" t="s">
        <v>221</v>
      </c>
      <c r="D59" s="24" t="s">
        <v>222</v>
      </c>
    </row>
    <row r="60" spans="1:4" ht="21.75">
      <c r="A60" s="22">
        <v>26</v>
      </c>
      <c r="B60" s="25" t="s">
        <v>223</v>
      </c>
      <c r="C60" s="24" t="s">
        <v>224</v>
      </c>
      <c r="D60" s="24" t="s">
        <v>225</v>
      </c>
    </row>
    <row r="61" spans="1:4" ht="21.75">
      <c r="A61" s="22">
        <v>27</v>
      </c>
      <c r="B61" s="25" t="s">
        <v>226</v>
      </c>
      <c r="C61" s="24" t="s">
        <v>227</v>
      </c>
      <c r="D61" s="24" t="s">
        <v>228</v>
      </c>
    </row>
    <row r="62" spans="1:4" ht="21.75">
      <c r="A62" s="22">
        <v>28</v>
      </c>
      <c r="B62" s="25" t="s">
        <v>229</v>
      </c>
      <c r="C62" s="24" t="s">
        <v>230</v>
      </c>
      <c r="D62" s="24" t="s">
        <v>231</v>
      </c>
    </row>
    <row r="63" spans="1:4" ht="21.75">
      <c r="A63" s="22">
        <v>29</v>
      </c>
      <c r="B63" s="25" t="s">
        <v>232</v>
      </c>
      <c r="C63" s="24" t="s">
        <v>233</v>
      </c>
      <c r="D63" s="24" t="s">
        <v>234</v>
      </c>
    </row>
    <row r="64" spans="1:4" ht="21.75">
      <c r="A64" s="22">
        <v>30</v>
      </c>
      <c r="B64" s="25" t="s">
        <v>235</v>
      </c>
      <c r="C64" s="24" t="s">
        <v>236</v>
      </c>
      <c r="D64" s="24" t="s">
        <v>237</v>
      </c>
    </row>
    <row r="65" spans="1:4" ht="21.75">
      <c r="A65" s="22">
        <v>31</v>
      </c>
      <c r="B65" s="25" t="s">
        <v>238</v>
      </c>
      <c r="C65" s="24" t="s">
        <v>239</v>
      </c>
      <c r="D65" s="24" t="s">
        <v>240</v>
      </c>
    </row>
    <row r="66" spans="1:4" ht="21.75">
      <c r="A66" s="22">
        <v>32</v>
      </c>
      <c r="B66" s="25" t="s">
        <v>241</v>
      </c>
      <c r="C66" s="24" t="s">
        <v>242</v>
      </c>
      <c r="D66" s="24" t="s">
        <v>243</v>
      </c>
    </row>
    <row r="67" spans="1:4" ht="21.75">
      <c r="A67" s="22">
        <v>33</v>
      </c>
      <c r="B67" s="25" t="s">
        <v>244</v>
      </c>
      <c r="C67" s="24" t="s">
        <v>245</v>
      </c>
      <c r="D67" s="24" t="s">
        <v>246</v>
      </c>
    </row>
    <row r="68" spans="1:4" ht="21.75">
      <c r="A68" s="22"/>
      <c r="B68" s="23" t="s">
        <v>247</v>
      </c>
      <c r="C68" s="24"/>
      <c r="D68" s="24"/>
    </row>
    <row r="69" spans="1:4" ht="21.75">
      <c r="A69" s="22">
        <v>34</v>
      </c>
      <c r="B69" s="25" t="s">
        <v>248</v>
      </c>
      <c r="C69" s="24" t="s">
        <v>249</v>
      </c>
      <c r="D69" s="24" t="s">
        <v>250</v>
      </c>
    </row>
    <row r="70" spans="1:4" ht="21.75">
      <c r="A70" s="22">
        <v>35</v>
      </c>
      <c r="B70" s="25" t="s">
        <v>251</v>
      </c>
      <c r="C70" s="24" t="s">
        <v>252</v>
      </c>
      <c r="D70" s="24" t="s">
        <v>253</v>
      </c>
    </row>
    <row r="71" spans="1:4" ht="21.75">
      <c r="A71" s="22">
        <v>36</v>
      </c>
      <c r="B71" s="25" t="s">
        <v>254</v>
      </c>
      <c r="C71" s="24" t="s">
        <v>255</v>
      </c>
      <c r="D71" s="24" t="s">
        <v>256</v>
      </c>
    </row>
    <row r="72" spans="1:4" ht="21.75">
      <c r="A72" s="22">
        <v>37</v>
      </c>
      <c r="B72" s="25" t="s">
        <v>257</v>
      </c>
      <c r="C72" s="24" t="s">
        <v>258</v>
      </c>
      <c r="D72" s="24" t="s">
        <v>259</v>
      </c>
    </row>
    <row r="73" spans="1:4" ht="21.75">
      <c r="A73" s="22">
        <v>38</v>
      </c>
      <c r="B73" s="25" t="s">
        <v>260</v>
      </c>
      <c r="C73" s="24" t="s">
        <v>261</v>
      </c>
      <c r="D73" s="24" t="s">
        <v>262</v>
      </c>
    </row>
    <row r="74" spans="1:4" ht="21.75">
      <c r="A74" s="22">
        <v>39</v>
      </c>
      <c r="B74" s="25" t="s">
        <v>263</v>
      </c>
      <c r="C74" s="24" t="s">
        <v>264</v>
      </c>
      <c r="D74" s="24" t="s">
        <v>265</v>
      </c>
    </row>
    <row r="75" spans="1:4" ht="21.75">
      <c r="A75" s="22">
        <v>40</v>
      </c>
      <c r="B75" s="25" t="s">
        <v>266</v>
      </c>
      <c r="C75" s="24" t="s">
        <v>267</v>
      </c>
      <c r="D75" s="24" t="s">
        <v>268</v>
      </c>
    </row>
    <row r="76" spans="1:4" ht="21.75">
      <c r="A76" s="22">
        <v>41</v>
      </c>
      <c r="B76" s="25" t="s">
        <v>269</v>
      </c>
      <c r="C76" s="24" t="s">
        <v>270</v>
      </c>
      <c r="D76" s="24" t="s">
        <v>271</v>
      </c>
    </row>
    <row r="77" spans="1:4" ht="21.75">
      <c r="A77" s="22">
        <v>42</v>
      </c>
      <c r="B77" s="25" t="s">
        <v>272</v>
      </c>
      <c r="C77" s="24" t="s">
        <v>273</v>
      </c>
      <c r="D77" s="24" t="s">
        <v>274</v>
      </c>
    </row>
    <row r="78" spans="1:4" ht="21.75">
      <c r="A78" s="22">
        <v>43</v>
      </c>
      <c r="B78" s="25" t="s">
        <v>275</v>
      </c>
      <c r="C78" s="24" t="s">
        <v>276</v>
      </c>
      <c r="D78" s="24" t="s">
        <v>277</v>
      </c>
    </row>
    <row r="79" spans="1:4" ht="21.75">
      <c r="A79" s="22">
        <v>44</v>
      </c>
      <c r="B79" s="25" t="s">
        <v>278</v>
      </c>
      <c r="C79" s="24" t="s">
        <v>279</v>
      </c>
      <c r="D79" s="24" t="s">
        <v>280</v>
      </c>
    </row>
    <row r="80" spans="1:4" ht="21.75">
      <c r="A80" s="22">
        <v>45</v>
      </c>
      <c r="B80" s="25" t="s">
        <v>281</v>
      </c>
      <c r="C80" s="24" t="s">
        <v>282</v>
      </c>
      <c r="D80" s="24" t="s">
        <v>283</v>
      </c>
    </row>
    <row r="81" spans="1:4" ht="21.75">
      <c r="A81" s="22"/>
      <c r="B81" s="23" t="s">
        <v>284</v>
      </c>
      <c r="C81" s="24"/>
      <c r="D81" s="24"/>
    </row>
    <row r="82" spans="1:4" ht="21.75">
      <c r="A82" s="22">
        <v>46</v>
      </c>
      <c r="B82" s="25" t="s">
        <v>285</v>
      </c>
      <c r="C82" s="24" t="s">
        <v>286</v>
      </c>
      <c r="D82" s="24" t="s">
        <v>287</v>
      </c>
    </row>
    <row r="83" spans="1:4" ht="21.75">
      <c r="A83" s="22">
        <v>47</v>
      </c>
      <c r="B83" s="25" t="s">
        <v>288</v>
      </c>
      <c r="C83" s="24" t="s">
        <v>289</v>
      </c>
      <c r="D83" s="24" t="s">
        <v>290</v>
      </c>
    </row>
    <row r="84" spans="1:4" ht="21.75">
      <c r="A84" s="22">
        <v>48</v>
      </c>
      <c r="B84" s="25" t="s">
        <v>291</v>
      </c>
      <c r="C84" s="24" t="s">
        <v>292</v>
      </c>
      <c r="D84" s="24" t="s">
        <v>293</v>
      </c>
    </row>
    <row r="85" spans="1:4" ht="21.75">
      <c r="A85" s="22">
        <v>49</v>
      </c>
      <c r="B85" s="25" t="s">
        <v>294</v>
      </c>
      <c r="C85" s="24" t="s">
        <v>295</v>
      </c>
      <c r="D85" s="24" t="s">
        <v>296</v>
      </c>
    </row>
    <row r="86" spans="1:4" ht="21.75">
      <c r="A86" s="22">
        <v>50</v>
      </c>
      <c r="B86" s="25" t="s">
        <v>297</v>
      </c>
      <c r="C86" s="24" t="s">
        <v>298</v>
      </c>
      <c r="D86" s="24" t="s">
        <v>299</v>
      </c>
    </row>
    <row r="87" spans="1:4" ht="21.75">
      <c r="A87" s="22">
        <v>51</v>
      </c>
      <c r="B87" s="25" t="s">
        <v>300</v>
      </c>
      <c r="C87" s="24" t="s">
        <v>301</v>
      </c>
      <c r="D87" s="24" t="s">
        <v>302</v>
      </c>
    </row>
    <row r="88" spans="1:4" ht="21.75">
      <c r="A88" s="22">
        <v>52</v>
      </c>
      <c r="B88" s="25" t="s">
        <v>303</v>
      </c>
      <c r="C88" s="24" t="s">
        <v>304</v>
      </c>
      <c r="D88" s="24" t="s">
        <v>305</v>
      </c>
    </row>
    <row r="89" spans="1:4" ht="21.75">
      <c r="A89" s="22">
        <v>53</v>
      </c>
      <c r="B89" s="25" t="s">
        <v>306</v>
      </c>
      <c r="C89" s="24" t="s">
        <v>307</v>
      </c>
      <c r="D89" s="24" t="s">
        <v>308</v>
      </c>
    </row>
    <row r="90" spans="1:4" ht="21.75">
      <c r="A90" s="22">
        <v>54</v>
      </c>
      <c r="B90" s="25" t="s">
        <v>309</v>
      </c>
      <c r="C90" s="24" t="s">
        <v>310</v>
      </c>
      <c r="D90" s="24" t="s">
        <v>311</v>
      </c>
    </row>
    <row r="91" spans="1:4" ht="21.75">
      <c r="A91" s="22">
        <v>55</v>
      </c>
      <c r="B91" s="25" t="s">
        <v>312</v>
      </c>
      <c r="C91" s="24" t="s">
        <v>313</v>
      </c>
      <c r="D91" s="24" t="s">
        <v>314</v>
      </c>
    </row>
    <row r="92" spans="1:4" ht="21.75">
      <c r="A92" s="22">
        <v>56</v>
      </c>
      <c r="B92" s="25" t="s">
        <v>315</v>
      </c>
      <c r="C92" s="24" t="s">
        <v>316</v>
      </c>
      <c r="D92" s="24" t="s">
        <v>317</v>
      </c>
    </row>
    <row r="93" spans="1:4" ht="21.75">
      <c r="A93" s="22">
        <v>57</v>
      </c>
      <c r="B93" s="25" t="s">
        <v>318</v>
      </c>
      <c r="C93" s="24" t="s">
        <v>319</v>
      </c>
      <c r="D93" s="24" t="s">
        <v>320</v>
      </c>
    </row>
    <row r="94" spans="1:4" ht="21.75">
      <c r="A94" s="22"/>
      <c r="B94" s="23" t="s">
        <v>321</v>
      </c>
      <c r="C94" s="24"/>
      <c r="D94" s="24"/>
    </row>
    <row r="95" spans="1:4" ht="21.75">
      <c r="A95" s="22">
        <v>58</v>
      </c>
      <c r="B95" s="25" t="s">
        <v>322</v>
      </c>
      <c r="C95" s="24" t="s">
        <v>323</v>
      </c>
      <c r="D95" s="24" t="s">
        <v>324</v>
      </c>
    </row>
    <row r="96" spans="1:4" ht="21.75">
      <c r="A96" s="22">
        <v>59</v>
      </c>
      <c r="B96" s="25" t="s">
        <v>325</v>
      </c>
      <c r="C96" s="24" t="s">
        <v>326</v>
      </c>
      <c r="D96" s="24" t="s">
        <v>327</v>
      </c>
    </row>
    <row r="97" spans="1:5" ht="21.75">
      <c r="A97" s="22">
        <v>60</v>
      </c>
      <c r="B97" s="27" t="s">
        <v>328</v>
      </c>
      <c r="C97" s="28" t="s">
        <v>329</v>
      </c>
      <c r="D97" s="24" t="s">
        <v>330</v>
      </c>
      <c r="E97" s="26"/>
    </row>
    <row r="98" spans="1:5" ht="21.75">
      <c r="A98" s="22">
        <v>61</v>
      </c>
      <c r="B98" s="27" t="s">
        <v>331</v>
      </c>
      <c r="C98" s="28" t="s">
        <v>332</v>
      </c>
      <c r="D98" s="24" t="s">
        <v>333</v>
      </c>
      <c r="E98" s="26"/>
    </row>
    <row r="99" spans="1:5" ht="21.75">
      <c r="A99" s="22">
        <v>62</v>
      </c>
      <c r="B99" s="27" t="s">
        <v>334</v>
      </c>
      <c r="C99" s="28" t="s">
        <v>335</v>
      </c>
      <c r="D99" s="24" t="s">
        <v>336</v>
      </c>
      <c r="E99" s="26"/>
    </row>
    <row r="100" spans="1:5" ht="21.75">
      <c r="A100" s="22">
        <v>63</v>
      </c>
      <c r="B100" s="27" t="s">
        <v>337</v>
      </c>
      <c r="C100" s="28" t="s">
        <v>338</v>
      </c>
      <c r="D100" s="24" t="s">
        <v>339</v>
      </c>
      <c r="E100" s="26"/>
    </row>
    <row r="101" spans="1:5" ht="21.75">
      <c r="A101" s="22">
        <v>64</v>
      </c>
      <c r="B101" s="27" t="s">
        <v>340</v>
      </c>
      <c r="C101" s="28" t="s">
        <v>341</v>
      </c>
      <c r="D101" s="24" t="s">
        <v>342</v>
      </c>
      <c r="E101" s="26"/>
    </row>
    <row r="102" spans="1:5" ht="21.75">
      <c r="A102" s="22">
        <v>65</v>
      </c>
      <c r="B102" s="27" t="s">
        <v>343</v>
      </c>
      <c r="C102" s="28" t="s">
        <v>344</v>
      </c>
      <c r="D102" s="24" t="s">
        <v>345</v>
      </c>
      <c r="E102" s="26"/>
    </row>
    <row r="103" spans="1:5" ht="21.75">
      <c r="A103" s="22">
        <v>66</v>
      </c>
      <c r="B103" s="27" t="s">
        <v>346</v>
      </c>
      <c r="C103" s="28" t="s">
        <v>347</v>
      </c>
      <c r="D103" s="24" t="s">
        <v>348</v>
      </c>
      <c r="E103" s="26"/>
    </row>
    <row r="104" spans="1:5" ht="21.75">
      <c r="A104" s="22">
        <v>67</v>
      </c>
      <c r="B104" s="27" t="s">
        <v>349</v>
      </c>
      <c r="C104" s="28" t="s">
        <v>350</v>
      </c>
      <c r="D104" s="24" t="s">
        <v>351</v>
      </c>
      <c r="E104" s="26"/>
    </row>
    <row r="105" spans="1:5" ht="21.75">
      <c r="A105" s="22">
        <v>68</v>
      </c>
      <c r="B105" s="27" t="s">
        <v>352</v>
      </c>
      <c r="C105" s="28" t="s">
        <v>353</v>
      </c>
      <c r="D105" s="24" t="s">
        <v>354</v>
      </c>
      <c r="E105" s="26"/>
    </row>
    <row r="106" spans="1:5" ht="21.75">
      <c r="A106" s="22"/>
      <c r="B106" s="23" t="s">
        <v>355</v>
      </c>
      <c r="C106" s="24"/>
      <c r="D106" s="24"/>
      <c r="E106" s="29"/>
    </row>
    <row r="107" spans="1:5" ht="21.75">
      <c r="A107" s="22">
        <v>69</v>
      </c>
      <c r="B107" s="25" t="s">
        <v>356</v>
      </c>
      <c r="C107" s="24" t="s">
        <v>357</v>
      </c>
      <c r="D107" s="24" t="s">
        <v>358</v>
      </c>
      <c r="E107" s="29"/>
    </row>
    <row r="108" spans="1:4" ht="21.75">
      <c r="A108" s="22">
        <v>70</v>
      </c>
      <c r="B108" s="25" t="s">
        <v>359</v>
      </c>
      <c r="C108" s="24" t="s">
        <v>360</v>
      </c>
      <c r="D108" s="24" t="s">
        <v>361</v>
      </c>
    </row>
    <row r="109" spans="1:4" ht="21.75">
      <c r="A109" s="22">
        <v>71</v>
      </c>
      <c r="B109" s="25" t="s">
        <v>362</v>
      </c>
      <c r="C109" s="24" t="s">
        <v>363</v>
      </c>
      <c r="D109" s="24" t="s">
        <v>364</v>
      </c>
    </row>
    <row r="110" spans="1:4" ht="21.75">
      <c r="A110" s="22">
        <v>72</v>
      </c>
      <c r="B110" s="25" t="s">
        <v>365</v>
      </c>
      <c r="C110" s="24" t="s">
        <v>366</v>
      </c>
      <c r="D110" s="24" t="s">
        <v>367</v>
      </c>
    </row>
    <row r="111" spans="1:4" ht="21.75">
      <c r="A111" s="22">
        <v>73</v>
      </c>
      <c r="B111" s="25" t="s">
        <v>368</v>
      </c>
      <c r="C111" s="24" t="s">
        <v>369</v>
      </c>
      <c r="D111" s="24" t="s">
        <v>370</v>
      </c>
    </row>
    <row r="112" spans="1:4" ht="21.75">
      <c r="A112" s="22">
        <v>74</v>
      </c>
      <c r="B112" s="25" t="s">
        <v>371</v>
      </c>
      <c r="C112" s="24" t="s">
        <v>372</v>
      </c>
      <c r="D112" s="24" t="s">
        <v>373</v>
      </c>
    </row>
    <row r="113" spans="1:4" ht="21.75">
      <c r="A113" s="22">
        <v>75</v>
      </c>
      <c r="B113" s="25" t="s">
        <v>374</v>
      </c>
      <c r="C113" s="24" t="s">
        <v>375</v>
      </c>
      <c r="D113" s="24" t="s">
        <v>376</v>
      </c>
    </row>
    <row r="114" spans="1:5" ht="21.75">
      <c r="A114" s="22">
        <v>76</v>
      </c>
      <c r="B114" s="25" t="s">
        <v>377</v>
      </c>
      <c r="C114" s="24" t="s">
        <v>378</v>
      </c>
      <c r="D114" s="24" t="s">
        <v>379</v>
      </c>
      <c r="E114" s="29"/>
    </row>
    <row r="115" spans="1:5" ht="21.75">
      <c r="A115" s="22">
        <v>77</v>
      </c>
      <c r="B115" s="27" t="s">
        <v>380</v>
      </c>
      <c r="C115" s="28" t="s">
        <v>381</v>
      </c>
      <c r="D115" s="24" t="s">
        <v>382</v>
      </c>
      <c r="E115" s="26"/>
    </row>
    <row r="116" spans="1:5" ht="21.75">
      <c r="A116" s="22">
        <v>78</v>
      </c>
      <c r="B116" s="27" t="s">
        <v>383</v>
      </c>
      <c r="C116" s="28" t="s">
        <v>384</v>
      </c>
      <c r="D116" s="24" t="s">
        <v>385</v>
      </c>
      <c r="E116" s="26"/>
    </row>
    <row r="117" spans="1:5" ht="21.75">
      <c r="A117" s="22">
        <v>79</v>
      </c>
      <c r="B117" s="27" t="s">
        <v>386</v>
      </c>
      <c r="C117" s="28" t="s">
        <v>387</v>
      </c>
      <c r="D117" s="24" t="s">
        <v>388</v>
      </c>
      <c r="E117" s="26"/>
    </row>
    <row r="118" spans="1:5" ht="21.75">
      <c r="A118" s="22">
        <v>80</v>
      </c>
      <c r="B118" s="27" t="s">
        <v>389</v>
      </c>
      <c r="C118" s="28" t="s">
        <v>390</v>
      </c>
      <c r="D118" s="24" t="s">
        <v>391</v>
      </c>
      <c r="E118" s="26"/>
    </row>
    <row r="119" spans="1:5" ht="21.75">
      <c r="A119" s="22">
        <v>81</v>
      </c>
      <c r="B119" s="27" t="s">
        <v>392</v>
      </c>
      <c r="C119" s="28" t="s">
        <v>393</v>
      </c>
      <c r="D119" s="24" t="s">
        <v>394</v>
      </c>
      <c r="E119" s="26"/>
    </row>
    <row r="120" spans="1:5" ht="21.75">
      <c r="A120" s="22">
        <v>82</v>
      </c>
      <c r="B120" s="27" t="s">
        <v>395</v>
      </c>
      <c r="C120" s="28" t="s">
        <v>396</v>
      </c>
      <c r="D120" s="24" t="s">
        <v>397</v>
      </c>
      <c r="E120" s="26"/>
    </row>
    <row r="121" spans="1:5" ht="21.75">
      <c r="A121" s="22">
        <v>83</v>
      </c>
      <c r="B121" s="27" t="s">
        <v>398</v>
      </c>
      <c r="C121" s="28" t="s">
        <v>399</v>
      </c>
      <c r="D121" s="24" t="s">
        <v>400</v>
      </c>
      <c r="E121" s="26"/>
    </row>
    <row r="122" spans="1:5" ht="21.75">
      <c r="A122" s="22"/>
      <c r="B122" s="23" t="s">
        <v>401</v>
      </c>
      <c r="C122" s="24"/>
      <c r="D122" s="24"/>
      <c r="E122" s="29"/>
    </row>
    <row r="123" spans="1:5" ht="21.75">
      <c r="A123" s="22">
        <v>84</v>
      </c>
      <c r="B123" s="25" t="s">
        <v>402</v>
      </c>
      <c r="C123" s="24" t="s">
        <v>403</v>
      </c>
      <c r="D123" s="24" t="s">
        <v>404</v>
      </c>
      <c r="E123" s="29"/>
    </row>
    <row r="124" spans="1:4" ht="21.75">
      <c r="A124" s="22">
        <v>85</v>
      </c>
      <c r="B124" s="25" t="s">
        <v>405</v>
      </c>
      <c r="C124" s="24" t="s">
        <v>406</v>
      </c>
      <c r="D124" s="24" t="s">
        <v>407</v>
      </c>
    </row>
    <row r="125" spans="1:4" ht="21.75">
      <c r="A125" s="22">
        <v>86</v>
      </c>
      <c r="B125" s="25" t="s">
        <v>408</v>
      </c>
      <c r="C125" s="24" t="s">
        <v>409</v>
      </c>
      <c r="D125" s="24" t="s">
        <v>410</v>
      </c>
    </row>
    <row r="126" spans="1:4" ht="21.75">
      <c r="A126" s="22">
        <v>87</v>
      </c>
      <c r="B126" s="25" t="s">
        <v>411</v>
      </c>
      <c r="C126" s="24" t="s">
        <v>412</v>
      </c>
      <c r="D126" s="24" t="s">
        <v>413</v>
      </c>
    </row>
    <row r="127" spans="1:4" ht="21.75">
      <c r="A127" s="22">
        <v>88</v>
      </c>
      <c r="B127" s="25" t="s">
        <v>414</v>
      </c>
      <c r="C127" s="24" t="s">
        <v>415</v>
      </c>
      <c r="D127" s="24" t="s">
        <v>416</v>
      </c>
    </row>
    <row r="128" spans="1:4" ht="21.75">
      <c r="A128" s="22">
        <v>89</v>
      </c>
      <c r="B128" s="25" t="s">
        <v>417</v>
      </c>
      <c r="C128" s="24" t="s">
        <v>418</v>
      </c>
      <c r="D128" s="24" t="s">
        <v>419</v>
      </c>
    </row>
    <row r="129" spans="1:4" ht="21.75">
      <c r="A129" s="22">
        <v>90</v>
      </c>
      <c r="B129" s="25" t="s">
        <v>420</v>
      </c>
      <c r="C129" s="24" t="s">
        <v>421</v>
      </c>
      <c r="D129" s="24" t="s">
        <v>422</v>
      </c>
    </row>
    <row r="130" spans="1:4" ht="21.75">
      <c r="A130" s="22">
        <v>91</v>
      </c>
      <c r="B130" s="25" t="s">
        <v>423</v>
      </c>
      <c r="C130" s="24" t="s">
        <v>424</v>
      </c>
      <c r="D130" s="24" t="s">
        <v>425</v>
      </c>
    </row>
    <row r="131" spans="1:4" ht="21.75">
      <c r="A131" s="22">
        <v>92</v>
      </c>
      <c r="B131" s="25" t="s">
        <v>426</v>
      </c>
      <c r="C131" s="24" t="s">
        <v>427</v>
      </c>
      <c r="D131" s="24" t="s">
        <v>428</v>
      </c>
    </row>
    <row r="132" spans="1:4" ht="21.75">
      <c r="A132" s="22">
        <v>93</v>
      </c>
      <c r="B132" s="25" t="s">
        <v>429</v>
      </c>
      <c r="C132" s="24" t="s">
        <v>430</v>
      </c>
      <c r="D132" s="24" t="s">
        <v>431</v>
      </c>
    </row>
    <row r="133" spans="1:4" ht="21.75">
      <c r="A133" s="22">
        <v>94</v>
      </c>
      <c r="B133" s="25" t="s">
        <v>432</v>
      </c>
      <c r="C133" s="24" t="s">
        <v>433</v>
      </c>
      <c r="D133" s="24" t="s">
        <v>434</v>
      </c>
    </row>
    <row r="134" spans="1:4" ht="21.75">
      <c r="A134" s="22">
        <v>95</v>
      </c>
      <c r="B134" s="25" t="s">
        <v>435</v>
      </c>
      <c r="C134" s="24" t="s">
        <v>436</v>
      </c>
      <c r="D134" s="24" t="s">
        <v>437</v>
      </c>
    </row>
    <row r="135" spans="1:4" ht="21.75">
      <c r="A135" s="22">
        <v>96</v>
      </c>
      <c r="B135" s="25" t="s">
        <v>438</v>
      </c>
      <c r="C135" s="24" t="s">
        <v>439</v>
      </c>
      <c r="D135" s="24" t="s">
        <v>440</v>
      </c>
    </row>
    <row r="136" spans="1:4" ht="21.75">
      <c r="A136" s="22">
        <v>97</v>
      </c>
      <c r="B136" s="25" t="s">
        <v>441</v>
      </c>
      <c r="C136" s="24" t="s">
        <v>442</v>
      </c>
      <c r="D136" s="24" t="s">
        <v>443</v>
      </c>
    </row>
    <row r="137" spans="1:4" ht="21.75">
      <c r="A137" s="22">
        <v>98</v>
      </c>
      <c r="B137" s="25" t="s">
        <v>444</v>
      </c>
      <c r="C137" s="24" t="s">
        <v>445</v>
      </c>
      <c r="D137" s="24" t="s">
        <v>446</v>
      </c>
    </row>
    <row r="138" spans="1:4" ht="21.75">
      <c r="A138" s="22">
        <v>99</v>
      </c>
      <c r="B138" s="25" t="s">
        <v>447</v>
      </c>
      <c r="C138" s="24" t="s">
        <v>448</v>
      </c>
      <c r="D138" s="24" t="s">
        <v>449</v>
      </c>
    </row>
    <row r="139" spans="1:4" ht="21.75">
      <c r="A139" s="22">
        <v>100</v>
      </c>
      <c r="B139" s="25" t="s">
        <v>450</v>
      </c>
      <c r="C139" s="24" t="s">
        <v>451</v>
      </c>
      <c r="D139" s="24" t="s">
        <v>452</v>
      </c>
    </row>
    <row r="140" spans="1:4" ht="21.75">
      <c r="A140" s="22">
        <v>101</v>
      </c>
      <c r="B140" s="25" t="s">
        <v>453</v>
      </c>
      <c r="C140" s="24" t="s">
        <v>454</v>
      </c>
      <c r="D140" s="24" t="s">
        <v>455</v>
      </c>
    </row>
    <row r="141" spans="1:4" ht="21.75">
      <c r="A141" s="22">
        <v>102</v>
      </c>
      <c r="B141" s="25" t="s">
        <v>456</v>
      </c>
      <c r="C141" s="24" t="s">
        <v>457</v>
      </c>
      <c r="D141" s="24" t="s">
        <v>458</v>
      </c>
    </row>
    <row r="142" spans="1:4" ht="21.75">
      <c r="A142" s="22">
        <v>103</v>
      </c>
      <c r="B142" s="25" t="s">
        <v>459</v>
      </c>
      <c r="C142" s="24" t="s">
        <v>460</v>
      </c>
      <c r="D142" s="24" t="s">
        <v>461</v>
      </c>
    </row>
    <row r="143" spans="1:4" ht="21.75">
      <c r="A143" s="22">
        <v>104</v>
      </c>
      <c r="B143" s="25" t="s">
        <v>462</v>
      </c>
      <c r="C143" s="24" t="s">
        <v>463</v>
      </c>
      <c r="D143" s="24" t="s">
        <v>464</v>
      </c>
    </row>
    <row r="144" spans="1:4" ht="21.75">
      <c r="A144" s="22"/>
      <c r="B144" s="25"/>
      <c r="C144" s="24"/>
      <c r="D144" s="24"/>
    </row>
    <row r="145" spans="1:4" ht="21.75">
      <c r="A145" s="22"/>
      <c r="B145" s="23" t="s">
        <v>465</v>
      </c>
      <c r="C145" s="24"/>
      <c r="D145" s="24"/>
    </row>
    <row r="146" spans="1:4" ht="21.75">
      <c r="A146" s="22">
        <v>105</v>
      </c>
      <c r="B146" s="25" t="s">
        <v>466</v>
      </c>
      <c r="C146" s="24" t="s">
        <v>467</v>
      </c>
      <c r="D146" s="24" t="s">
        <v>468</v>
      </c>
    </row>
    <row r="147" spans="1:4" ht="21.75">
      <c r="A147" s="22">
        <v>106</v>
      </c>
      <c r="B147" s="25" t="s">
        <v>469</v>
      </c>
      <c r="C147" s="24" t="s">
        <v>470</v>
      </c>
      <c r="D147" s="24" t="s">
        <v>471</v>
      </c>
    </row>
    <row r="148" spans="1:4" ht="21.75">
      <c r="A148" s="22">
        <v>107</v>
      </c>
      <c r="B148" s="25" t="s">
        <v>472</v>
      </c>
      <c r="C148" s="24" t="s">
        <v>473</v>
      </c>
      <c r="D148" s="24" t="s">
        <v>474</v>
      </c>
    </row>
    <row r="149" spans="1:4" ht="21.75">
      <c r="A149" s="22">
        <v>108</v>
      </c>
      <c r="B149" s="25" t="s">
        <v>475</v>
      </c>
      <c r="C149" s="24" t="s">
        <v>476</v>
      </c>
      <c r="D149" s="24" t="s">
        <v>477</v>
      </c>
    </row>
    <row r="150" spans="1:4" ht="21.75">
      <c r="A150" s="22">
        <v>109</v>
      </c>
      <c r="B150" s="25" t="s">
        <v>478</v>
      </c>
      <c r="C150" s="24" t="s">
        <v>479</v>
      </c>
      <c r="D150" s="24" t="s">
        <v>480</v>
      </c>
    </row>
    <row r="151" spans="1:4" ht="21.75">
      <c r="A151" s="22">
        <v>110</v>
      </c>
      <c r="B151" s="25" t="s">
        <v>481</v>
      </c>
      <c r="C151" s="24" t="s">
        <v>482</v>
      </c>
      <c r="D151" s="24" t="s">
        <v>483</v>
      </c>
    </row>
    <row r="152" spans="1:4" ht="21.75">
      <c r="A152" s="22">
        <v>111</v>
      </c>
      <c r="B152" s="25" t="s">
        <v>484</v>
      </c>
      <c r="C152" s="24" t="s">
        <v>485</v>
      </c>
      <c r="D152" s="24" t="s">
        <v>486</v>
      </c>
    </row>
    <row r="153" spans="1:4" ht="21.75">
      <c r="A153" s="22">
        <v>112</v>
      </c>
      <c r="B153" s="25" t="s">
        <v>487</v>
      </c>
      <c r="C153" s="24" t="s">
        <v>488</v>
      </c>
      <c r="D153" s="24" t="s">
        <v>489</v>
      </c>
    </row>
    <row r="154" spans="1:4" ht="21.75">
      <c r="A154" s="22">
        <v>113</v>
      </c>
      <c r="B154" s="25" t="s">
        <v>490</v>
      </c>
      <c r="C154" s="24" t="s">
        <v>491</v>
      </c>
      <c r="D154" s="24" t="s">
        <v>492</v>
      </c>
    </row>
    <row r="155" spans="1:4" ht="21.75">
      <c r="A155" s="22"/>
      <c r="B155" s="23" t="s">
        <v>493</v>
      </c>
      <c r="C155" s="24"/>
      <c r="D155" s="24"/>
    </row>
    <row r="156" spans="1:4" ht="21.75">
      <c r="A156" s="22">
        <v>114</v>
      </c>
      <c r="B156" s="25" t="s">
        <v>494</v>
      </c>
      <c r="C156" s="24" t="s">
        <v>495</v>
      </c>
      <c r="D156" s="24" t="s">
        <v>496</v>
      </c>
    </row>
    <row r="157" spans="1:4" ht="21.75">
      <c r="A157" s="22">
        <v>115</v>
      </c>
      <c r="B157" s="25" t="s">
        <v>497</v>
      </c>
      <c r="C157" s="24" t="s">
        <v>498</v>
      </c>
      <c r="D157" s="24" t="s">
        <v>499</v>
      </c>
    </row>
    <row r="158" spans="1:4" ht="21.75">
      <c r="A158" s="22">
        <v>116</v>
      </c>
      <c r="B158" s="25" t="s">
        <v>500</v>
      </c>
      <c r="C158" s="24" t="s">
        <v>501</v>
      </c>
      <c r="D158" s="24" t="s">
        <v>502</v>
      </c>
    </row>
    <row r="159" spans="1:4" ht="21.75">
      <c r="A159" s="22">
        <v>117</v>
      </c>
      <c r="B159" s="25" t="s">
        <v>503</v>
      </c>
      <c r="C159" s="24" t="s">
        <v>504</v>
      </c>
      <c r="D159" s="24" t="s">
        <v>505</v>
      </c>
    </row>
    <row r="160" spans="1:4" ht="21.75">
      <c r="A160" s="22">
        <v>118</v>
      </c>
      <c r="B160" s="25" t="s">
        <v>506</v>
      </c>
      <c r="C160" s="24" t="s">
        <v>507</v>
      </c>
      <c r="D160" s="24" t="s">
        <v>508</v>
      </c>
    </row>
    <row r="161" spans="1:4" ht="21.75">
      <c r="A161" s="22">
        <v>119</v>
      </c>
      <c r="B161" s="25" t="s">
        <v>509</v>
      </c>
      <c r="C161" s="24" t="s">
        <v>510</v>
      </c>
      <c r="D161" s="24" t="s">
        <v>511</v>
      </c>
    </row>
    <row r="162" spans="1:4" ht="21.75">
      <c r="A162" s="22">
        <v>120</v>
      </c>
      <c r="B162" s="25" t="s">
        <v>512</v>
      </c>
      <c r="C162" s="24" t="s">
        <v>513</v>
      </c>
      <c r="D162" s="24" t="s">
        <v>514</v>
      </c>
    </row>
    <row r="163" spans="1:4" ht="21.75">
      <c r="A163" s="22">
        <v>121</v>
      </c>
      <c r="B163" s="25" t="s">
        <v>515</v>
      </c>
      <c r="C163" s="24" t="s">
        <v>516</v>
      </c>
      <c r="D163" s="24" t="s">
        <v>517</v>
      </c>
    </row>
    <row r="164" spans="1:4" ht="21.75">
      <c r="A164" s="22">
        <v>122</v>
      </c>
      <c r="B164" s="25" t="s">
        <v>518</v>
      </c>
      <c r="C164" s="24" t="s">
        <v>519</v>
      </c>
      <c r="D164" s="24" t="s">
        <v>520</v>
      </c>
    </row>
    <row r="165" spans="1:4" ht="21.75">
      <c r="A165" s="22">
        <v>123</v>
      </c>
      <c r="B165" s="25" t="s">
        <v>521</v>
      </c>
      <c r="C165" s="24" t="s">
        <v>522</v>
      </c>
      <c r="D165" s="24" t="s">
        <v>523</v>
      </c>
    </row>
    <row r="166" spans="1:4" ht="21.75">
      <c r="A166" s="22">
        <v>124</v>
      </c>
      <c r="B166" s="25" t="s">
        <v>524</v>
      </c>
      <c r="C166" s="24" t="s">
        <v>525</v>
      </c>
      <c r="D166" s="24" t="s">
        <v>526</v>
      </c>
    </row>
    <row r="167" spans="1:4" ht="21.75">
      <c r="A167" s="22">
        <v>125</v>
      </c>
      <c r="B167" s="25" t="s">
        <v>527</v>
      </c>
      <c r="C167" s="24" t="s">
        <v>528</v>
      </c>
      <c r="D167" s="24" t="s">
        <v>529</v>
      </c>
    </row>
    <row r="168" spans="1:4" ht="21.75">
      <c r="A168" s="22"/>
      <c r="B168" s="23" t="s">
        <v>530</v>
      </c>
      <c r="C168" s="24"/>
      <c r="D168" s="24"/>
    </row>
    <row r="169" spans="1:4" ht="21.75">
      <c r="A169" s="22">
        <v>126</v>
      </c>
      <c r="B169" s="25" t="s">
        <v>531</v>
      </c>
      <c r="C169" s="24" t="s">
        <v>532</v>
      </c>
      <c r="D169" s="24" t="s">
        <v>533</v>
      </c>
    </row>
    <row r="170" spans="1:4" ht="21.75">
      <c r="A170" s="22">
        <v>127</v>
      </c>
      <c r="B170" s="25" t="s">
        <v>534</v>
      </c>
      <c r="C170" s="24" t="s">
        <v>535</v>
      </c>
      <c r="D170" s="24" t="s">
        <v>536</v>
      </c>
    </row>
    <row r="171" spans="1:4" ht="21.75">
      <c r="A171" s="22">
        <v>128</v>
      </c>
      <c r="B171" s="25" t="s">
        <v>537</v>
      </c>
      <c r="C171" s="24" t="s">
        <v>538</v>
      </c>
      <c r="D171" s="24" t="s">
        <v>539</v>
      </c>
    </row>
    <row r="172" spans="1:4" ht="21.75">
      <c r="A172" s="22">
        <v>129</v>
      </c>
      <c r="B172" s="25" t="s">
        <v>540</v>
      </c>
      <c r="C172" s="24" t="s">
        <v>541</v>
      </c>
      <c r="D172" s="24" t="s">
        <v>542</v>
      </c>
    </row>
    <row r="173" spans="1:4" ht="21.75">
      <c r="A173" s="22">
        <v>130</v>
      </c>
      <c r="B173" s="25" t="s">
        <v>543</v>
      </c>
      <c r="C173" s="24" t="s">
        <v>544</v>
      </c>
      <c r="D173" s="24" t="s">
        <v>545</v>
      </c>
    </row>
    <row r="174" spans="1:4" ht="21.75">
      <c r="A174" s="22">
        <v>131</v>
      </c>
      <c r="B174" s="25" t="s">
        <v>546</v>
      </c>
      <c r="C174" s="24" t="s">
        <v>547</v>
      </c>
      <c r="D174" s="24" t="s">
        <v>548</v>
      </c>
    </row>
    <row r="175" spans="1:4" ht="21.75">
      <c r="A175" s="22">
        <v>132</v>
      </c>
      <c r="B175" s="25" t="s">
        <v>549</v>
      </c>
      <c r="C175" s="24" t="s">
        <v>550</v>
      </c>
      <c r="D175" s="24" t="s">
        <v>551</v>
      </c>
    </row>
    <row r="176" spans="1:4" ht="21.75">
      <c r="A176" s="22">
        <v>133</v>
      </c>
      <c r="B176" s="25" t="s">
        <v>552</v>
      </c>
      <c r="C176" s="24" t="s">
        <v>553</v>
      </c>
      <c r="D176" s="24" t="s">
        <v>554</v>
      </c>
    </row>
    <row r="177" spans="1:4" ht="21.75">
      <c r="A177" s="22">
        <v>134</v>
      </c>
      <c r="B177" s="25" t="s">
        <v>555</v>
      </c>
      <c r="C177" s="24" t="s">
        <v>556</v>
      </c>
      <c r="D177" s="24" t="s">
        <v>557</v>
      </c>
    </row>
    <row r="178" spans="1:4" ht="21.75">
      <c r="A178" s="22">
        <v>135</v>
      </c>
      <c r="B178" s="25" t="s">
        <v>558</v>
      </c>
      <c r="C178" s="24" t="s">
        <v>559</v>
      </c>
      <c r="D178" s="24" t="s">
        <v>560</v>
      </c>
    </row>
    <row r="179" spans="1:4" ht="21.75">
      <c r="A179" s="22">
        <v>136</v>
      </c>
      <c r="B179" s="25" t="s">
        <v>561</v>
      </c>
      <c r="C179" s="24" t="s">
        <v>562</v>
      </c>
      <c r="D179" s="24" t="s">
        <v>563</v>
      </c>
    </row>
    <row r="180" spans="1:4" ht="21.75">
      <c r="A180" s="22">
        <v>137</v>
      </c>
      <c r="B180" s="25" t="s">
        <v>564</v>
      </c>
      <c r="C180" s="24" t="s">
        <v>565</v>
      </c>
      <c r="D180" s="24" t="s">
        <v>566</v>
      </c>
    </row>
    <row r="181" spans="1:4" ht="21.75">
      <c r="A181" s="22">
        <v>138</v>
      </c>
      <c r="B181" s="25" t="s">
        <v>567</v>
      </c>
      <c r="C181" s="24" t="s">
        <v>568</v>
      </c>
      <c r="D181" s="24" t="s">
        <v>569</v>
      </c>
    </row>
    <row r="182" spans="1:4" ht="21.75">
      <c r="A182" s="22">
        <v>139</v>
      </c>
      <c r="B182" s="25" t="s">
        <v>570</v>
      </c>
      <c r="C182" s="24" t="s">
        <v>571</v>
      </c>
      <c r="D182" s="24" t="s">
        <v>572</v>
      </c>
    </row>
    <row r="183" spans="1:4" ht="21.75">
      <c r="A183" s="22">
        <v>140</v>
      </c>
      <c r="B183" s="25" t="s">
        <v>573</v>
      </c>
      <c r="C183" s="24" t="s">
        <v>574</v>
      </c>
      <c r="D183" s="24" t="s">
        <v>575</v>
      </c>
    </row>
    <row r="184" spans="1:4" ht="21.75">
      <c r="A184" s="22">
        <v>141</v>
      </c>
      <c r="B184" s="25" t="s">
        <v>576</v>
      </c>
      <c r="C184" s="24" t="s">
        <v>577</v>
      </c>
      <c r="D184" s="24" t="s">
        <v>578</v>
      </c>
    </row>
    <row r="185" spans="1:4" ht="21.75">
      <c r="A185" s="22">
        <v>142</v>
      </c>
      <c r="B185" s="25" t="s">
        <v>579</v>
      </c>
      <c r="C185" s="24" t="s">
        <v>580</v>
      </c>
      <c r="D185" s="24" t="s">
        <v>581</v>
      </c>
    </row>
    <row r="186" spans="1:4" ht="21.75">
      <c r="A186" s="22">
        <v>143</v>
      </c>
      <c r="B186" s="25" t="s">
        <v>582</v>
      </c>
      <c r="C186" s="24" t="s">
        <v>583</v>
      </c>
      <c r="D186" s="24" t="s">
        <v>584</v>
      </c>
    </row>
    <row r="187" spans="1:4" ht="21.75">
      <c r="A187" s="22">
        <v>144</v>
      </c>
      <c r="B187" s="25" t="s">
        <v>585</v>
      </c>
      <c r="C187" s="24" t="s">
        <v>586</v>
      </c>
      <c r="D187" s="24" t="s">
        <v>587</v>
      </c>
    </row>
    <row r="188" spans="1:4" ht="21.75">
      <c r="A188" s="22">
        <v>145</v>
      </c>
      <c r="B188" s="25" t="s">
        <v>588</v>
      </c>
      <c r="C188" s="24" t="s">
        <v>589</v>
      </c>
      <c r="D188" s="24" t="s">
        <v>590</v>
      </c>
    </row>
    <row r="189" spans="1:4" ht="21.75">
      <c r="A189" s="22">
        <v>146</v>
      </c>
      <c r="B189" s="25" t="s">
        <v>591</v>
      </c>
      <c r="C189" s="24" t="s">
        <v>592</v>
      </c>
      <c r="D189" s="24" t="s">
        <v>593</v>
      </c>
    </row>
    <row r="190" spans="1:4" ht="21.75">
      <c r="A190" s="22">
        <v>147</v>
      </c>
      <c r="B190" s="25" t="s">
        <v>594</v>
      </c>
      <c r="C190" s="24" t="s">
        <v>595</v>
      </c>
      <c r="D190" s="24" t="s">
        <v>596</v>
      </c>
    </row>
    <row r="191" spans="1:4" ht="21.75">
      <c r="A191" s="22">
        <v>148</v>
      </c>
      <c r="B191" s="25" t="s">
        <v>597</v>
      </c>
      <c r="C191" s="24" t="s">
        <v>598</v>
      </c>
      <c r="D191" s="24" t="s">
        <v>599</v>
      </c>
    </row>
    <row r="192" spans="1:4" ht="21.75">
      <c r="A192" s="22">
        <v>149</v>
      </c>
      <c r="B192" s="25" t="s">
        <v>600</v>
      </c>
      <c r="C192" s="24" t="s">
        <v>601</v>
      </c>
      <c r="D192" s="24" t="s">
        <v>602</v>
      </c>
    </row>
    <row r="193" spans="1:4" ht="21.75">
      <c r="A193" s="22">
        <v>150</v>
      </c>
      <c r="B193" s="25" t="s">
        <v>603</v>
      </c>
      <c r="C193" s="24" t="s">
        <v>604</v>
      </c>
      <c r="D193" s="24" t="s">
        <v>605</v>
      </c>
    </row>
    <row r="194" spans="1:4" ht="21.75">
      <c r="A194" s="22"/>
      <c r="B194" s="23" t="s">
        <v>606</v>
      </c>
      <c r="C194" s="24"/>
      <c r="D194" s="24"/>
    </row>
    <row r="195" spans="1:4" ht="21.75">
      <c r="A195" s="22">
        <v>151</v>
      </c>
      <c r="B195" s="25" t="s">
        <v>607</v>
      </c>
      <c r="C195" s="24" t="s">
        <v>608</v>
      </c>
      <c r="D195" s="24" t="s">
        <v>609</v>
      </c>
    </row>
    <row r="196" spans="1:4" ht="21.75">
      <c r="A196" s="22">
        <v>152</v>
      </c>
      <c r="B196" s="25" t="s">
        <v>610</v>
      </c>
      <c r="C196" s="24" t="s">
        <v>611</v>
      </c>
      <c r="D196" s="24" t="s">
        <v>612</v>
      </c>
    </row>
    <row r="197" spans="1:4" ht="21.75">
      <c r="A197" s="22">
        <v>153</v>
      </c>
      <c r="B197" s="25" t="s">
        <v>613</v>
      </c>
      <c r="C197" s="24" t="s">
        <v>614</v>
      </c>
      <c r="D197" s="24" t="s">
        <v>615</v>
      </c>
    </row>
    <row r="198" spans="1:4" ht="21.75">
      <c r="A198" s="22">
        <v>154</v>
      </c>
      <c r="B198" s="25" t="s">
        <v>616</v>
      </c>
      <c r="C198" s="24" t="s">
        <v>617</v>
      </c>
      <c r="D198" s="24" t="s">
        <v>618</v>
      </c>
    </row>
    <row r="199" spans="1:4" ht="21.75">
      <c r="A199" s="22">
        <v>155</v>
      </c>
      <c r="B199" s="25" t="s">
        <v>619</v>
      </c>
      <c r="C199" s="24" t="s">
        <v>620</v>
      </c>
      <c r="D199" s="24" t="s">
        <v>621</v>
      </c>
    </row>
    <row r="200" spans="1:4" ht="21.75">
      <c r="A200" s="22">
        <v>156</v>
      </c>
      <c r="B200" s="25" t="s">
        <v>622</v>
      </c>
      <c r="C200" s="24" t="s">
        <v>623</v>
      </c>
      <c r="D200" s="24" t="s">
        <v>624</v>
      </c>
    </row>
    <row r="201" spans="1:4" ht="21.75">
      <c r="A201" s="22">
        <v>157</v>
      </c>
      <c r="B201" s="25" t="s">
        <v>625</v>
      </c>
      <c r="C201" s="24" t="s">
        <v>626</v>
      </c>
      <c r="D201" s="24" t="s">
        <v>627</v>
      </c>
    </row>
    <row r="202" spans="1:4" ht="21.75">
      <c r="A202" s="22">
        <v>158</v>
      </c>
      <c r="B202" s="25" t="s">
        <v>628</v>
      </c>
      <c r="C202" s="24" t="s">
        <v>629</v>
      </c>
      <c r="D202" s="24" t="s">
        <v>630</v>
      </c>
    </row>
    <row r="203" spans="1:4" ht="21.75">
      <c r="A203" s="22">
        <v>159</v>
      </c>
      <c r="B203" s="25" t="s">
        <v>631</v>
      </c>
      <c r="C203" s="24" t="s">
        <v>632</v>
      </c>
      <c r="D203" s="24" t="s">
        <v>633</v>
      </c>
    </row>
    <row r="204" spans="1:4" ht="21.75">
      <c r="A204" s="22">
        <v>160</v>
      </c>
      <c r="B204" s="25" t="s">
        <v>634</v>
      </c>
      <c r="C204" s="24" t="s">
        <v>635</v>
      </c>
      <c r="D204" s="24" t="s">
        <v>636</v>
      </c>
    </row>
    <row r="205" spans="1:4" ht="21.75">
      <c r="A205" s="22">
        <v>161</v>
      </c>
      <c r="B205" s="25" t="s">
        <v>637</v>
      </c>
      <c r="C205" s="24" t="s">
        <v>638</v>
      </c>
      <c r="D205" s="24" t="s">
        <v>639</v>
      </c>
    </row>
    <row r="206" spans="1:4" ht="21.75">
      <c r="A206" s="22">
        <v>162</v>
      </c>
      <c r="B206" s="25" t="s">
        <v>640</v>
      </c>
      <c r="C206" s="24" t="s">
        <v>641</v>
      </c>
      <c r="D206" s="24" t="s">
        <v>642</v>
      </c>
    </row>
    <row r="207" spans="1:4" ht="21.75">
      <c r="A207" s="22">
        <v>163</v>
      </c>
      <c r="B207" s="25" t="s">
        <v>643</v>
      </c>
      <c r="C207" s="24" t="s">
        <v>644</v>
      </c>
      <c r="D207" s="24" t="s">
        <v>645</v>
      </c>
    </row>
    <row r="208" spans="1:4" ht="21.75">
      <c r="A208" s="22">
        <v>164</v>
      </c>
      <c r="B208" s="25" t="s">
        <v>646</v>
      </c>
      <c r="C208" s="24" t="s">
        <v>647</v>
      </c>
      <c r="D208" s="24" t="s">
        <v>648</v>
      </c>
    </row>
    <row r="209" spans="1:4" ht="21.75">
      <c r="A209" s="22">
        <v>165</v>
      </c>
      <c r="B209" s="25" t="s">
        <v>649</v>
      </c>
      <c r="C209" s="24" t="s">
        <v>650</v>
      </c>
      <c r="D209" s="24" t="s">
        <v>651</v>
      </c>
    </row>
    <row r="210" spans="1:4" ht="21.75">
      <c r="A210" s="22">
        <v>166</v>
      </c>
      <c r="B210" s="25" t="s">
        <v>652</v>
      </c>
      <c r="C210" s="24" t="s">
        <v>653</v>
      </c>
      <c r="D210" s="24" t="s">
        <v>654</v>
      </c>
    </row>
    <row r="211" spans="1:4" ht="21.75">
      <c r="A211" s="22">
        <v>167</v>
      </c>
      <c r="B211" s="25" t="s">
        <v>655</v>
      </c>
      <c r="C211" s="24" t="s">
        <v>656</v>
      </c>
      <c r="D211" s="24" t="s">
        <v>657</v>
      </c>
    </row>
    <row r="212" spans="1:4" ht="21.75">
      <c r="A212" s="22"/>
      <c r="B212" s="23" t="s">
        <v>658</v>
      </c>
      <c r="C212" s="24"/>
      <c r="D212" s="24"/>
    </row>
    <row r="213" spans="1:4" ht="21.75">
      <c r="A213" s="22">
        <v>168</v>
      </c>
      <c r="B213" s="25" t="s">
        <v>659</v>
      </c>
      <c r="C213" s="24" t="s">
        <v>660</v>
      </c>
      <c r="D213" s="24" t="s">
        <v>661</v>
      </c>
    </row>
    <row r="214" spans="1:4" ht="21.75">
      <c r="A214" s="22">
        <v>169</v>
      </c>
      <c r="B214" s="25" t="s">
        <v>662</v>
      </c>
      <c r="C214" s="24" t="s">
        <v>663</v>
      </c>
      <c r="D214" s="24" t="s">
        <v>664</v>
      </c>
    </row>
    <row r="215" spans="1:4" ht="21.75">
      <c r="A215" s="22">
        <v>170</v>
      </c>
      <c r="B215" s="25" t="s">
        <v>665</v>
      </c>
      <c r="C215" s="24" t="s">
        <v>666</v>
      </c>
      <c r="D215" s="24" t="s">
        <v>667</v>
      </c>
    </row>
    <row r="216" spans="1:4" ht="21.75">
      <c r="A216" s="22">
        <v>171</v>
      </c>
      <c r="B216" s="25" t="s">
        <v>668</v>
      </c>
      <c r="C216" s="24" t="s">
        <v>669</v>
      </c>
      <c r="D216" s="24" t="s">
        <v>670</v>
      </c>
    </row>
    <row r="217" spans="1:4" ht="21.75">
      <c r="A217" s="22">
        <v>172</v>
      </c>
      <c r="B217" s="25" t="s">
        <v>671</v>
      </c>
      <c r="C217" s="24" t="s">
        <v>672</v>
      </c>
      <c r="D217" s="24" t="s">
        <v>673</v>
      </c>
    </row>
    <row r="218" spans="1:4" ht="21.75">
      <c r="A218" s="22"/>
      <c r="B218" s="23" t="s">
        <v>674</v>
      </c>
      <c r="C218" s="24"/>
      <c r="D218" s="24"/>
    </row>
    <row r="219" spans="1:4" ht="21.75">
      <c r="A219" s="22">
        <v>173</v>
      </c>
      <c r="B219" s="25" t="s">
        <v>675</v>
      </c>
      <c r="C219" s="24" t="s">
        <v>676</v>
      </c>
      <c r="D219" s="24" t="s">
        <v>677</v>
      </c>
    </row>
    <row r="220" spans="1:4" ht="21.75">
      <c r="A220" s="22">
        <v>174</v>
      </c>
      <c r="B220" s="25" t="s">
        <v>678</v>
      </c>
      <c r="C220" s="24" t="s">
        <v>679</v>
      </c>
      <c r="D220" s="24" t="s">
        <v>680</v>
      </c>
    </row>
    <row r="221" spans="1:4" ht="21.75">
      <c r="A221" s="22">
        <v>175</v>
      </c>
      <c r="B221" s="25" t="s">
        <v>681</v>
      </c>
      <c r="C221" s="24" t="s">
        <v>682</v>
      </c>
      <c r="D221" s="24" t="s">
        <v>683</v>
      </c>
    </row>
    <row r="222" spans="1:4" ht="21.75">
      <c r="A222" s="22">
        <v>176</v>
      </c>
      <c r="B222" s="25" t="s">
        <v>684</v>
      </c>
      <c r="C222" s="24" t="s">
        <v>685</v>
      </c>
      <c r="D222" s="24" t="s">
        <v>686</v>
      </c>
    </row>
    <row r="223" spans="1:4" ht="21.75">
      <c r="A223" s="22">
        <v>177</v>
      </c>
      <c r="B223" s="25" t="s">
        <v>687</v>
      </c>
      <c r="C223" s="24" t="s">
        <v>688</v>
      </c>
      <c r="D223" s="24" t="s">
        <v>689</v>
      </c>
    </row>
    <row r="224" spans="1:4" ht="21.75">
      <c r="A224" s="22"/>
      <c r="B224" s="23" t="s">
        <v>690</v>
      </c>
      <c r="C224" s="24"/>
      <c r="D224" s="24"/>
    </row>
    <row r="225" spans="1:4" ht="21.75">
      <c r="A225" s="22">
        <v>178</v>
      </c>
      <c r="B225" s="25" t="s">
        <v>691</v>
      </c>
      <c r="C225" s="24" t="s">
        <v>692</v>
      </c>
      <c r="D225" s="24" t="s">
        <v>693</v>
      </c>
    </row>
    <row r="226" spans="1:4" ht="21.75">
      <c r="A226" s="22">
        <v>179</v>
      </c>
      <c r="B226" s="25" t="s">
        <v>694</v>
      </c>
      <c r="C226" s="24" t="s">
        <v>695</v>
      </c>
      <c r="D226" s="24" t="s">
        <v>696</v>
      </c>
    </row>
    <row r="227" spans="1:4" ht="21.75">
      <c r="A227" s="22">
        <v>180</v>
      </c>
      <c r="B227" s="25" t="s">
        <v>697</v>
      </c>
      <c r="C227" s="24" t="s">
        <v>698</v>
      </c>
      <c r="D227" s="24" t="s">
        <v>699</v>
      </c>
    </row>
    <row r="228" spans="1:4" ht="21.75">
      <c r="A228" s="22">
        <v>181</v>
      </c>
      <c r="B228" s="25" t="s">
        <v>700</v>
      </c>
      <c r="C228" s="24" t="s">
        <v>701</v>
      </c>
      <c r="D228" s="24" t="s">
        <v>702</v>
      </c>
    </row>
    <row r="229" spans="1:4" ht="21.75">
      <c r="A229" s="22">
        <v>182</v>
      </c>
      <c r="B229" s="25" t="s">
        <v>703</v>
      </c>
      <c r="C229" s="24" t="s">
        <v>704</v>
      </c>
      <c r="D229" s="24" t="s">
        <v>705</v>
      </c>
    </row>
    <row r="230" spans="1:4" ht="21.75">
      <c r="A230" s="22">
        <v>183</v>
      </c>
      <c r="B230" s="25" t="s">
        <v>706</v>
      </c>
      <c r="C230" s="24" t="s">
        <v>707</v>
      </c>
      <c r="D230" s="24" t="s">
        <v>708</v>
      </c>
    </row>
    <row r="231" spans="1:4" ht="21.75">
      <c r="A231" s="22">
        <v>184</v>
      </c>
      <c r="B231" s="25" t="s">
        <v>709</v>
      </c>
      <c r="C231" s="24" t="s">
        <v>710</v>
      </c>
      <c r="D231" s="24" t="s">
        <v>711</v>
      </c>
    </row>
    <row r="232" spans="1:4" ht="21.75">
      <c r="A232" s="22">
        <v>185</v>
      </c>
      <c r="B232" s="25" t="s">
        <v>712</v>
      </c>
      <c r="C232" s="24" t="s">
        <v>713</v>
      </c>
      <c r="D232" s="24" t="s">
        <v>714</v>
      </c>
    </row>
    <row r="233" spans="1:4" ht="21.75">
      <c r="A233" s="22">
        <v>186</v>
      </c>
      <c r="B233" s="25" t="s">
        <v>715</v>
      </c>
      <c r="C233" s="24" t="s">
        <v>716</v>
      </c>
      <c r="D233" s="24" t="s">
        <v>717</v>
      </c>
    </row>
    <row r="234" spans="1:4" ht="21.75">
      <c r="A234" s="22">
        <v>187</v>
      </c>
      <c r="B234" s="25" t="s">
        <v>718</v>
      </c>
      <c r="C234" s="24" t="s">
        <v>719</v>
      </c>
      <c r="D234" s="24" t="s">
        <v>720</v>
      </c>
    </row>
    <row r="235" spans="1:4" ht="21.75">
      <c r="A235" s="22">
        <v>188</v>
      </c>
      <c r="B235" s="25" t="s">
        <v>721</v>
      </c>
      <c r="C235" s="24" t="s">
        <v>722</v>
      </c>
      <c r="D235" s="24" t="s">
        <v>723</v>
      </c>
    </row>
    <row r="236" spans="1:4" ht="21.75">
      <c r="A236" s="22">
        <v>189</v>
      </c>
      <c r="B236" s="25" t="s">
        <v>724</v>
      </c>
      <c r="C236" s="24" t="s">
        <v>725</v>
      </c>
      <c r="D236" s="24" t="s">
        <v>726</v>
      </c>
    </row>
    <row r="237" spans="1:4" ht="21.75">
      <c r="A237" s="22">
        <v>190</v>
      </c>
      <c r="B237" s="25" t="s">
        <v>727</v>
      </c>
      <c r="C237" s="24" t="s">
        <v>728</v>
      </c>
      <c r="D237" s="24" t="s">
        <v>729</v>
      </c>
    </row>
    <row r="238" spans="1:4" ht="21.75">
      <c r="A238" s="22"/>
      <c r="B238" s="23" t="s">
        <v>730</v>
      </c>
      <c r="C238" s="24"/>
      <c r="D238" s="24"/>
    </row>
    <row r="239" spans="1:4" ht="21.75">
      <c r="A239" s="22">
        <v>191</v>
      </c>
      <c r="B239" s="25" t="s">
        <v>731</v>
      </c>
      <c r="C239" s="24" t="s">
        <v>732</v>
      </c>
      <c r="D239" s="24" t="s">
        <v>733</v>
      </c>
    </row>
    <row r="240" spans="1:4" ht="21.75">
      <c r="A240" s="22">
        <v>192</v>
      </c>
      <c r="B240" s="25" t="s">
        <v>734</v>
      </c>
      <c r="C240" s="24" t="s">
        <v>735</v>
      </c>
      <c r="D240" s="24" t="s">
        <v>736</v>
      </c>
    </row>
    <row r="241" spans="1:4" ht="21.75">
      <c r="A241" s="22">
        <v>193</v>
      </c>
      <c r="B241" s="25" t="s">
        <v>737</v>
      </c>
      <c r="C241" s="24" t="s">
        <v>738</v>
      </c>
      <c r="D241" s="24" t="s">
        <v>739</v>
      </c>
    </row>
    <row r="242" spans="1:4" ht="21.75">
      <c r="A242" s="22">
        <v>194</v>
      </c>
      <c r="B242" s="25" t="s">
        <v>740</v>
      </c>
      <c r="C242" s="24" t="s">
        <v>741</v>
      </c>
      <c r="D242" s="24" t="s">
        <v>742</v>
      </c>
    </row>
    <row r="243" spans="1:4" ht="21.75">
      <c r="A243" s="22">
        <v>195</v>
      </c>
      <c r="B243" s="25" t="s">
        <v>743</v>
      </c>
      <c r="C243" s="24" t="s">
        <v>744</v>
      </c>
      <c r="D243" s="24" t="s">
        <v>745</v>
      </c>
    </row>
    <row r="244" spans="1:4" ht="21.75">
      <c r="A244" s="22"/>
      <c r="B244" s="23" t="s">
        <v>746</v>
      </c>
      <c r="C244" s="24"/>
      <c r="D244" s="24"/>
    </row>
    <row r="245" spans="1:4" ht="21.75">
      <c r="A245" s="22">
        <v>196</v>
      </c>
      <c r="B245" s="25" t="s">
        <v>747</v>
      </c>
      <c r="C245" s="24" t="s">
        <v>748</v>
      </c>
      <c r="D245" s="24" t="s">
        <v>749</v>
      </c>
    </row>
    <row r="246" spans="1:4" ht="21.75">
      <c r="A246" s="22">
        <v>197</v>
      </c>
      <c r="B246" s="25" t="s">
        <v>750</v>
      </c>
      <c r="C246" s="24" t="s">
        <v>751</v>
      </c>
      <c r="D246" s="24" t="s">
        <v>752</v>
      </c>
    </row>
    <row r="247" spans="1:4" ht="21.75">
      <c r="A247" s="22">
        <v>198</v>
      </c>
      <c r="B247" s="25" t="s">
        <v>753</v>
      </c>
      <c r="C247" s="24" t="s">
        <v>754</v>
      </c>
      <c r="D247" s="24" t="s">
        <v>755</v>
      </c>
    </row>
    <row r="248" spans="1:4" ht="21.75">
      <c r="A248" s="22">
        <v>199</v>
      </c>
      <c r="B248" s="25" t="s">
        <v>756</v>
      </c>
      <c r="C248" s="24" t="s">
        <v>757</v>
      </c>
      <c r="D248" s="24" t="s">
        <v>758</v>
      </c>
    </row>
    <row r="249" spans="1:4" ht="21.75">
      <c r="A249" s="22">
        <v>200</v>
      </c>
      <c r="B249" s="25" t="s">
        <v>759</v>
      </c>
      <c r="C249" s="24" t="s">
        <v>760</v>
      </c>
      <c r="D249" s="24" t="s">
        <v>761</v>
      </c>
    </row>
    <row r="250" spans="1:4" ht="21.75">
      <c r="A250" s="22">
        <v>201</v>
      </c>
      <c r="B250" s="25" t="s">
        <v>762</v>
      </c>
      <c r="C250" s="24" t="s">
        <v>763</v>
      </c>
      <c r="D250" s="24" t="s">
        <v>764</v>
      </c>
    </row>
    <row r="251" spans="1:4" ht="21.75">
      <c r="A251" s="22">
        <v>202</v>
      </c>
      <c r="B251" s="25" t="s">
        <v>765</v>
      </c>
      <c r="C251" s="24" t="s">
        <v>766</v>
      </c>
      <c r="D251" s="24" t="s">
        <v>767</v>
      </c>
    </row>
    <row r="252" spans="1:4" ht="21.75">
      <c r="A252" s="22"/>
      <c r="B252" s="23" t="s">
        <v>768</v>
      </c>
      <c r="C252" s="24"/>
      <c r="D252" s="24"/>
    </row>
    <row r="253" spans="1:4" ht="21.75">
      <c r="A253" s="22">
        <v>203</v>
      </c>
      <c r="B253" s="25" t="s">
        <v>769</v>
      </c>
      <c r="C253" s="24" t="s">
        <v>770</v>
      </c>
      <c r="D253" s="24" t="s">
        <v>771</v>
      </c>
    </row>
    <row r="254" spans="1:4" ht="21.75">
      <c r="A254" s="22">
        <v>204</v>
      </c>
      <c r="B254" s="25" t="s">
        <v>772</v>
      </c>
      <c r="C254" s="24" t="s">
        <v>773</v>
      </c>
      <c r="D254" s="24" t="s">
        <v>774</v>
      </c>
    </row>
    <row r="255" spans="1:4" ht="21.75">
      <c r="A255" s="22">
        <v>205</v>
      </c>
      <c r="B255" s="25" t="s">
        <v>775</v>
      </c>
      <c r="C255" s="24" t="s">
        <v>776</v>
      </c>
      <c r="D255" s="24" t="s">
        <v>777</v>
      </c>
    </row>
    <row r="256" spans="1:4" ht="21.75">
      <c r="A256" s="22">
        <v>206</v>
      </c>
      <c r="B256" s="25" t="s">
        <v>778</v>
      </c>
      <c r="C256" s="24" t="s">
        <v>779</v>
      </c>
      <c r="D256" s="24" t="s">
        <v>780</v>
      </c>
    </row>
    <row r="257" spans="1:4" ht="21.75">
      <c r="A257" s="22">
        <v>207</v>
      </c>
      <c r="B257" s="25" t="s">
        <v>781</v>
      </c>
      <c r="C257" s="24" t="s">
        <v>782</v>
      </c>
      <c r="D257" s="24" t="s">
        <v>783</v>
      </c>
    </row>
    <row r="258" spans="1:4" ht="21.75">
      <c r="A258" s="22">
        <v>208</v>
      </c>
      <c r="B258" s="25" t="s">
        <v>784</v>
      </c>
      <c r="C258" s="24" t="s">
        <v>785</v>
      </c>
      <c r="D258" s="24" t="s">
        <v>786</v>
      </c>
    </row>
    <row r="259" spans="1:4" ht="21.75">
      <c r="A259" s="22">
        <v>209</v>
      </c>
      <c r="B259" s="25" t="s">
        <v>787</v>
      </c>
      <c r="C259" s="24" t="s">
        <v>788</v>
      </c>
      <c r="D259" s="24" t="s">
        <v>789</v>
      </c>
    </row>
    <row r="260" spans="1:4" ht="21.75">
      <c r="A260" s="22">
        <v>210</v>
      </c>
      <c r="B260" s="25" t="s">
        <v>790</v>
      </c>
      <c r="C260" s="24" t="s">
        <v>791</v>
      </c>
      <c r="D260" s="24" t="s">
        <v>792</v>
      </c>
    </row>
    <row r="261" spans="1:4" ht="21.75">
      <c r="A261" s="22">
        <v>211</v>
      </c>
      <c r="B261" s="25" t="s">
        <v>793</v>
      </c>
      <c r="C261" s="24" t="s">
        <v>794</v>
      </c>
      <c r="D261" s="24" t="s">
        <v>795</v>
      </c>
    </row>
    <row r="262" spans="1:4" ht="21.75">
      <c r="A262" s="22">
        <v>212</v>
      </c>
      <c r="B262" s="25" t="s">
        <v>796</v>
      </c>
      <c r="C262" s="24" t="s">
        <v>797</v>
      </c>
      <c r="D262" s="24" t="s">
        <v>798</v>
      </c>
    </row>
    <row r="263" spans="1:4" ht="21.75">
      <c r="A263" s="22"/>
      <c r="B263" s="23" t="s">
        <v>799</v>
      </c>
      <c r="C263" s="24"/>
      <c r="D263" s="24"/>
    </row>
    <row r="264" spans="1:4" ht="21.75">
      <c r="A264" s="22">
        <v>213</v>
      </c>
      <c r="B264" s="25" t="s">
        <v>800</v>
      </c>
      <c r="C264" s="24" t="s">
        <v>801</v>
      </c>
      <c r="D264" s="24" t="s">
        <v>802</v>
      </c>
    </row>
    <row r="265" spans="1:4" ht="21.75">
      <c r="A265" s="22">
        <v>214</v>
      </c>
      <c r="B265" s="25" t="s">
        <v>803</v>
      </c>
      <c r="C265" s="24" t="s">
        <v>804</v>
      </c>
      <c r="D265" s="24" t="s">
        <v>805</v>
      </c>
    </row>
    <row r="266" spans="1:4" ht="21.75">
      <c r="A266" s="22">
        <v>215</v>
      </c>
      <c r="B266" s="25" t="s">
        <v>806</v>
      </c>
      <c r="C266" s="24" t="s">
        <v>807</v>
      </c>
      <c r="D266" s="24" t="s">
        <v>808</v>
      </c>
    </row>
    <row r="267" spans="1:4" ht="21.75">
      <c r="A267" s="22">
        <v>216</v>
      </c>
      <c r="B267" s="25" t="s">
        <v>809</v>
      </c>
      <c r="C267" s="24" t="s">
        <v>810</v>
      </c>
      <c r="D267" s="24" t="s">
        <v>811</v>
      </c>
    </row>
    <row r="268" spans="1:4" ht="21.75">
      <c r="A268" s="22">
        <v>217</v>
      </c>
      <c r="B268" s="25" t="s">
        <v>812</v>
      </c>
      <c r="C268" s="24" t="s">
        <v>813</v>
      </c>
      <c r="D268" s="24" t="s">
        <v>814</v>
      </c>
    </row>
    <row r="269" spans="1:4" ht="21.75">
      <c r="A269" s="22">
        <v>218</v>
      </c>
      <c r="B269" s="25" t="s">
        <v>815</v>
      </c>
      <c r="C269" s="24" t="s">
        <v>816</v>
      </c>
      <c r="D269" s="24" t="s">
        <v>817</v>
      </c>
    </row>
    <row r="270" spans="1:4" ht="21.75">
      <c r="A270" s="22">
        <v>219</v>
      </c>
      <c r="B270" s="25" t="s">
        <v>818</v>
      </c>
      <c r="C270" s="24" t="s">
        <v>819</v>
      </c>
      <c r="D270" s="24" t="s">
        <v>820</v>
      </c>
    </row>
    <row r="271" spans="1:4" ht="21.75">
      <c r="A271" s="22"/>
      <c r="B271" s="23" t="s">
        <v>821</v>
      </c>
      <c r="C271" s="24"/>
      <c r="D271" s="24"/>
    </row>
    <row r="272" spans="1:4" ht="21.75">
      <c r="A272" s="22">
        <v>220</v>
      </c>
      <c r="B272" s="25" t="s">
        <v>822</v>
      </c>
      <c r="C272" s="24" t="s">
        <v>823</v>
      </c>
      <c r="D272" s="24" t="s">
        <v>824</v>
      </c>
    </row>
    <row r="273" spans="1:4" ht="21.75">
      <c r="A273" s="22">
        <v>221</v>
      </c>
      <c r="B273" s="25" t="s">
        <v>825</v>
      </c>
      <c r="C273" s="24" t="s">
        <v>826</v>
      </c>
      <c r="D273" s="24" t="s">
        <v>827</v>
      </c>
    </row>
    <row r="274" spans="1:4" ht="21.75">
      <c r="A274" s="22">
        <v>222</v>
      </c>
      <c r="B274" s="25" t="s">
        <v>828</v>
      </c>
      <c r="C274" s="24" t="s">
        <v>829</v>
      </c>
      <c r="D274" s="24" t="s">
        <v>830</v>
      </c>
    </row>
    <row r="275" spans="1:4" ht="21.75">
      <c r="A275" s="22">
        <v>223</v>
      </c>
      <c r="B275" s="25" t="s">
        <v>831</v>
      </c>
      <c r="C275" s="24" t="s">
        <v>832</v>
      </c>
      <c r="D275" s="24" t="s">
        <v>833</v>
      </c>
    </row>
    <row r="276" spans="1:4" ht="21.75">
      <c r="A276" s="22">
        <v>224</v>
      </c>
      <c r="B276" s="25" t="s">
        <v>834</v>
      </c>
      <c r="C276" s="24" t="s">
        <v>835</v>
      </c>
      <c r="D276" s="24" t="s">
        <v>836</v>
      </c>
    </row>
    <row r="277" spans="1:4" ht="21.75">
      <c r="A277" s="22">
        <v>225</v>
      </c>
      <c r="B277" s="25" t="s">
        <v>837</v>
      </c>
      <c r="C277" s="24" t="s">
        <v>838</v>
      </c>
      <c r="D277" s="24" t="s">
        <v>839</v>
      </c>
    </row>
    <row r="278" spans="1:4" ht="21.75">
      <c r="A278" s="22">
        <v>226</v>
      </c>
      <c r="B278" s="25" t="s">
        <v>840</v>
      </c>
      <c r="C278" s="24" t="s">
        <v>841</v>
      </c>
      <c r="D278" s="24" t="s">
        <v>842</v>
      </c>
    </row>
    <row r="279" spans="1:4" ht="21.75">
      <c r="A279" s="22"/>
      <c r="B279" s="23" t="s">
        <v>843</v>
      </c>
      <c r="C279" s="24"/>
      <c r="D279" s="24"/>
    </row>
    <row r="280" spans="1:4" ht="21.75">
      <c r="A280" s="22">
        <v>227</v>
      </c>
      <c r="B280" s="25" t="s">
        <v>844</v>
      </c>
      <c r="C280" s="24" t="s">
        <v>845</v>
      </c>
      <c r="D280" s="24" t="s">
        <v>846</v>
      </c>
    </row>
    <row r="281" spans="1:4" ht="21.75">
      <c r="A281" s="22">
        <v>228</v>
      </c>
      <c r="B281" s="25" t="s">
        <v>847</v>
      </c>
      <c r="C281" s="24" t="s">
        <v>848</v>
      </c>
      <c r="D281" s="24" t="s">
        <v>849</v>
      </c>
    </row>
    <row r="282" spans="1:4" ht="21.75">
      <c r="A282" s="22">
        <v>229</v>
      </c>
      <c r="B282" s="25" t="s">
        <v>850</v>
      </c>
      <c r="C282" s="24" t="s">
        <v>851</v>
      </c>
      <c r="D282" s="24" t="s">
        <v>852</v>
      </c>
    </row>
    <row r="283" spans="1:4" ht="21.75">
      <c r="A283" s="22">
        <v>230</v>
      </c>
      <c r="B283" s="25" t="s">
        <v>853</v>
      </c>
      <c r="C283" s="24" t="s">
        <v>854</v>
      </c>
      <c r="D283" s="24" t="s">
        <v>855</v>
      </c>
    </row>
    <row r="284" spans="1:4" ht="21.75">
      <c r="A284" s="22">
        <v>231</v>
      </c>
      <c r="B284" s="25" t="s">
        <v>856</v>
      </c>
      <c r="C284" s="24" t="s">
        <v>857</v>
      </c>
      <c r="D284" s="24" t="s">
        <v>858</v>
      </c>
    </row>
    <row r="285" ht="21.75">
      <c r="C285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K12"/>
  <sheetViews>
    <sheetView zoomScalePageLayoutView="0" workbookViewId="0" topLeftCell="A1">
      <selection activeCell="B18" sqref="B18"/>
    </sheetView>
  </sheetViews>
  <sheetFormatPr defaultColWidth="9.140625" defaultRowHeight="21.75"/>
  <cols>
    <col min="1" max="1" width="11.28125" style="0" customWidth="1"/>
    <col min="2" max="10" width="11.8515625" style="0" customWidth="1"/>
    <col min="11" max="11" width="11.28125" style="0" customWidth="1"/>
  </cols>
  <sheetData>
    <row r="1" ht="21.75">
      <c r="B1" s="106" t="s">
        <v>953</v>
      </c>
    </row>
    <row r="3" spans="1:11" ht="21.75">
      <c r="A3" s="160" t="s">
        <v>931</v>
      </c>
      <c r="B3" s="160" t="s">
        <v>917</v>
      </c>
      <c r="C3" s="160" t="s">
        <v>918</v>
      </c>
      <c r="D3" s="160" t="s">
        <v>919</v>
      </c>
      <c r="E3" s="160" t="s">
        <v>920</v>
      </c>
      <c r="F3" s="160" t="s">
        <v>921</v>
      </c>
      <c r="G3" s="160" t="s">
        <v>922</v>
      </c>
      <c r="H3" s="160" t="s">
        <v>923</v>
      </c>
      <c r="I3" s="160" t="s">
        <v>924</v>
      </c>
      <c r="J3" s="160" t="s">
        <v>925</v>
      </c>
      <c r="K3" s="173" t="s">
        <v>38</v>
      </c>
    </row>
    <row r="4" spans="1:11" ht="21.75">
      <c r="A4" s="1">
        <v>2547</v>
      </c>
      <c r="B4" s="77">
        <v>85399</v>
      </c>
      <c r="C4" s="77">
        <v>107679</v>
      </c>
      <c r="D4" s="77">
        <v>106082</v>
      </c>
      <c r="E4" s="77">
        <v>217220</v>
      </c>
      <c r="F4" s="77">
        <v>261228</v>
      </c>
      <c r="G4" s="77">
        <v>217881</v>
      </c>
      <c r="H4" s="77">
        <v>152040</v>
      </c>
      <c r="I4" s="77">
        <v>99454</v>
      </c>
      <c r="J4" s="77">
        <v>75406</v>
      </c>
      <c r="K4" s="174">
        <f>SUM(B4:J4)</f>
        <v>1322389</v>
      </c>
    </row>
    <row r="5" spans="1:11" ht="21.75">
      <c r="A5" s="1">
        <v>2548</v>
      </c>
      <c r="B5" s="77">
        <v>79941</v>
      </c>
      <c r="C5" s="77">
        <v>102930</v>
      </c>
      <c r="D5" s="77">
        <v>105642</v>
      </c>
      <c r="E5" s="77">
        <v>210375</v>
      </c>
      <c r="F5" s="77">
        <v>254401</v>
      </c>
      <c r="G5" s="77">
        <v>222051</v>
      </c>
      <c r="H5" s="77">
        <v>155034</v>
      </c>
      <c r="I5" s="77">
        <v>102610</v>
      </c>
      <c r="J5" s="77">
        <v>77266</v>
      </c>
      <c r="K5" s="174">
        <f aca="true" t="shared" si="0" ref="K5:K11">SUM(B5:J5)</f>
        <v>1310250</v>
      </c>
    </row>
    <row r="6" spans="1:11" ht="21.75">
      <c r="A6" s="1">
        <v>2549</v>
      </c>
      <c r="B6" s="77">
        <v>77747</v>
      </c>
      <c r="C6" s="77">
        <v>98045</v>
      </c>
      <c r="D6" s="77">
        <v>105868</v>
      </c>
      <c r="E6" s="77">
        <v>205856</v>
      </c>
      <c r="F6" s="77">
        <v>249038</v>
      </c>
      <c r="G6" s="77">
        <v>228127</v>
      </c>
      <c r="H6" s="77">
        <v>158836</v>
      </c>
      <c r="I6" s="77">
        <v>106521</v>
      </c>
      <c r="J6" s="77">
        <v>80634</v>
      </c>
      <c r="K6" s="174">
        <f t="shared" si="0"/>
        <v>1310672</v>
      </c>
    </row>
    <row r="7" spans="1:11" ht="21.75">
      <c r="A7" s="1">
        <v>2550</v>
      </c>
      <c r="B7" s="77">
        <v>76574</v>
      </c>
      <c r="C7" s="77">
        <v>91628</v>
      </c>
      <c r="D7" s="77">
        <v>105883</v>
      </c>
      <c r="E7" s="77">
        <v>202850</v>
      </c>
      <c r="F7" s="77">
        <v>241332</v>
      </c>
      <c r="G7" s="77">
        <v>234354</v>
      </c>
      <c r="H7" s="77">
        <v>162987</v>
      </c>
      <c r="I7" s="77">
        <v>110383</v>
      </c>
      <c r="J7" s="77">
        <v>84056</v>
      </c>
      <c r="K7" s="174">
        <f t="shared" si="0"/>
        <v>1310047</v>
      </c>
    </row>
    <row r="8" spans="1:11" ht="21.75">
      <c r="A8" s="1">
        <v>2551</v>
      </c>
      <c r="B8" s="77">
        <v>75572.26140911721</v>
      </c>
      <c r="C8" s="77">
        <v>86133.66612766011</v>
      </c>
      <c r="D8" s="77">
        <v>104888.3804110718</v>
      </c>
      <c r="E8" s="77">
        <v>201419.20032681728</v>
      </c>
      <c r="F8" s="77">
        <v>234409.76947204745</v>
      </c>
      <c r="G8" s="77">
        <v>238926.5168114278</v>
      </c>
      <c r="H8" s="77">
        <v>166857.38074767782</v>
      </c>
      <c r="I8" s="77">
        <v>112833.60573305724</v>
      </c>
      <c r="J8" s="77">
        <v>87548.21896112332</v>
      </c>
      <c r="K8" s="174">
        <f t="shared" si="0"/>
        <v>1308589.0000000002</v>
      </c>
    </row>
    <row r="9" spans="1:11" ht="21.75">
      <c r="A9" s="1">
        <v>2552</v>
      </c>
      <c r="B9" s="77">
        <v>74402.46300589075</v>
      </c>
      <c r="C9" s="77">
        <v>81409.45324488821</v>
      </c>
      <c r="D9" s="77">
        <v>103297.32188516611</v>
      </c>
      <c r="E9" s="77">
        <v>200356.9917188367</v>
      </c>
      <c r="F9" s="77">
        <v>228160.46804336848</v>
      </c>
      <c r="G9" s="77">
        <v>242186.52025843662</v>
      </c>
      <c r="H9" s="77">
        <v>170644.09003999643</v>
      </c>
      <c r="I9" s="77">
        <v>116589.91118418655</v>
      </c>
      <c r="J9" s="77">
        <v>90164.78061923014</v>
      </c>
      <c r="K9" s="174">
        <f t="shared" si="0"/>
        <v>1307212</v>
      </c>
    </row>
    <row r="10" spans="1:11" ht="21.75">
      <c r="A10" s="1">
        <v>2553</v>
      </c>
      <c r="B10" s="77">
        <v>72685.2541310068</v>
      </c>
      <c r="C10" s="77">
        <v>78501.92538943156</v>
      </c>
      <c r="D10" s="77">
        <v>99989.54953844608</v>
      </c>
      <c r="E10" s="77">
        <v>199942.2475879368</v>
      </c>
      <c r="F10" s="77">
        <v>221102.10664290478</v>
      </c>
      <c r="G10" s="77">
        <v>244120.40653993082</v>
      </c>
      <c r="H10" s="77">
        <v>177494.7869530524</v>
      </c>
      <c r="I10" s="77">
        <v>120094.0065578935</v>
      </c>
      <c r="J10" s="77">
        <v>94228.71665939727</v>
      </c>
      <c r="K10" s="174">
        <f t="shared" si="0"/>
        <v>1308159</v>
      </c>
    </row>
    <row r="11" spans="1:11" ht="21.75">
      <c r="A11" s="1">
        <v>2554</v>
      </c>
      <c r="B11" s="77">
        <v>71365</v>
      </c>
      <c r="C11" s="77">
        <v>76535</v>
      </c>
      <c r="D11" s="77">
        <v>95306</v>
      </c>
      <c r="E11" s="77">
        <v>200235</v>
      </c>
      <c r="F11" s="77">
        <v>216171</v>
      </c>
      <c r="G11" s="77">
        <v>244278</v>
      </c>
      <c r="H11" s="77">
        <v>182915</v>
      </c>
      <c r="I11" s="77">
        <v>123472</v>
      </c>
      <c r="J11" s="77">
        <v>99431</v>
      </c>
      <c r="K11" s="174">
        <f t="shared" si="0"/>
        <v>1309708</v>
      </c>
    </row>
    <row r="12" spans="1:11" ht="21.75">
      <c r="A12" s="1">
        <v>2555</v>
      </c>
      <c r="B12" s="77">
        <v>71017</v>
      </c>
      <c r="C12" s="77">
        <v>75559</v>
      </c>
      <c r="D12" s="77">
        <v>89495</v>
      </c>
      <c r="E12" s="77">
        <v>199157</v>
      </c>
      <c r="F12" s="77">
        <v>209872</v>
      </c>
      <c r="G12" s="77">
        <v>241598</v>
      </c>
      <c r="H12" s="77">
        <v>186198</v>
      </c>
      <c r="I12" s="77">
        <f>'กลุ่มอายุจังหวัด 55'!G16+'กลุ่มอายุจังหวัด 55'!G17</f>
        <v>127631.64767786735</v>
      </c>
      <c r="J12" s="77">
        <f>'กลุ่มอายุจังหวัด 55'!G18+'กลุ่มอายุจังหวัด 55'!G19+'กลุ่มอายุจังหวัด 55'!G20</f>
        <v>104530.05330682504</v>
      </c>
      <c r="K12" s="174">
        <f>SUM(B12:J12)</f>
        <v>1305057.7009846924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B1:V25"/>
  <sheetViews>
    <sheetView zoomScalePageLayoutView="0" workbookViewId="0" topLeftCell="A1">
      <selection activeCell="G13" sqref="G13"/>
    </sheetView>
  </sheetViews>
  <sheetFormatPr defaultColWidth="9.140625" defaultRowHeight="21.75"/>
  <cols>
    <col min="1" max="1" width="2.28125" style="0" customWidth="1"/>
    <col min="7" max="7" width="11.421875" style="0" customWidth="1"/>
    <col min="8" max="8" width="9.7109375" style="0" bestFit="1" customWidth="1"/>
    <col min="9" max="9" width="9.140625" style="4" customWidth="1"/>
    <col min="10" max="10" width="5.421875" style="4" customWidth="1"/>
    <col min="11" max="11" width="8.140625" style="4" customWidth="1"/>
    <col min="13" max="13" width="10.7109375" style="0" customWidth="1"/>
  </cols>
  <sheetData>
    <row r="1" spans="2:11" ht="23.25">
      <c r="B1" s="186" t="s">
        <v>942</v>
      </c>
      <c r="C1" s="30"/>
      <c r="D1" s="31"/>
      <c r="E1" s="30"/>
      <c r="F1" s="31"/>
      <c r="G1" s="30"/>
      <c r="H1" s="31"/>
      <c r="I1" s="32"/>
      <c r="J1" s="6"/>
      <c r="K1" s="6"/>
    </row>
    <row r="2" spans="2:11" ht="23.25">
      <c r="B2" s="33"/>
      <c r="C2" s="30"/>
      <c r="D2" s="31"/>
      <c r="E2" s="30"/>
      <c r="F2" s="31"/>
      <c r="G2" s="30"/>
      <c r="H2" s="31"/>
      <c r="I2" s="34"/>
      <c r="J2" s="35"/>
      <c r="K2" s="6"/>
    </row>
    <row r="3" spans="2:11" ht="23.25">
      <c r="B3" s="187" t="s">
        <v>861</v>
      </c>
      <c r="C3" s="266" t="s">
        <v>36</v>
      </c>
      <c r="D3" s="267"/>
      <c r="E3" s="266" t="s">
        <v>37</v>
      </c>
      <c r="F3" s="267"/>
      <c r="G3" s="266" t="s">
        <v>38</v>
      </c>
      <c r="H3" s="267"/>
      <c r="I3" s="34"/>
      <c r="J3" s="35"/>
      <c r="K3" s="6"/>
    </row>
    <row r="4" spans="2:11" ht="23.25">
      <c r="B4" s="188" t="s">
        <v>862</v>
      </c>
      <c r="C4" s="189" t="s">
        <v>863</v>
      </c>
      <c r="D4" s="190" t="s">
        <v>864</v>
      </c>
      <c r="E4" s="189" t="s">
        <v>863</v>
      </c>
      <c r="F4" s="190" t="s">
        <v>864</v>
      </c>
      <c r="G4" s="189" t="s">
        <v>863</v>
      </c>
      <c r="H4" s="190" t="s">
        <v>864</v>
      </c>
      <c r="I4" s="36" t="s">
        <v>863</v>
      </c>
      <c r="J4" s="37" t="s">
        <v>864</v>
      </c>
      <c r="K4" s="10" t="s">
        <v>865</v>
      </c>
    </row>
    <row r="5" spans="2:15" ht="23.25">
      <c r="B5" s="38" t="s">
        <v>866</v>
      </c>
      <c r="C5" s="39">
        <v>36260.59273890201</v>
      </c>
      <c r="D5" s="40">
        <f>+C5*100/1305058</f>
        <v>2.778465994530665</v>
      </c>
      <c r="E5" s="39">
        <v>34756.86998635366</v>
      </c>
      <c r="F5" s="40">
        <f>+E5*100/1305058</f>
        <v>2.6632433184083513</v>
      </c>
      <c r="G5" s="39">
        <f aca="true" t="shared" si="0" ref="G5:H20">+C5+E5</f>
        <v>71017.46272525567</v>
      </c>
      <c r="H5" s="40">
        <f>+D5+F5</f>
        <v>5.441709312939016</v>
      </c>
      <c r="I5" s="32">
        <v>13980</v>
      </c>
      <c r="J5" s="41">
        <f>+I5*100/G21</f>
        <v>1.071216758182395</v>
      </c>
      <c r="K5" s="6" t="s">
        <v>867</v>
      </c>
      <c r="M5" s="175" t="s">
        <v>943</v>
      </c>
      <c r="N5" s="176">
        <f>+C5</f>
        <v>36260.59273890201</v>
      </c>
      <c r="O5" s="176">
        <f>+E5</f>
        <v>34756.86998635366</v>
      </c>
    </row>
    <row r="6" spans="2:15" ht="23.25">
      <c r="B6" s="38" t="s">
        <v>868</v>
      </c>
      <c r="C6" s="39">
        <v>39066.35217594556</v>
      </c>
      <c r="D6" s="40">
        <f aca="true" t="shared" si="1" ref="D6:D21">+C6*100/1305058</f>
        <v>2.9934571625127435</v>
      </c>
      <c r="E6" s="39">
        <v>36492.956313275674</v>
      </c>
      <c r="F6" s="40">
        <f aca="true" t="shared" si="2" ref="F6:F21">+E6*100/1305058</f>
        <v>2.7962708410871913</v>
      </c>
      <c r="G6" s="39">
        <f t="shared" si="0"/>
        <v>75559.30848922124</v>
      </c>
      <c r="H6" s="40">
        <f t="shared" si="0"/>
        <v>5.789728003599935</v>
      </c>
      <c r="I6" s="32">
        <f>SUM(G6:G7)</f>
        <v>165053.86296005873</v>
      </c>
      <c r="J6" s="41">
        <f>+I6*100/G21</f>
        <v>12.647243491098383</v>
      </c>
      <c r="K6" s="10" t="s">
        <v>869</v>
      </c>
      <c r="M6" s="175"/>
      <c r="N6" s="175" t="s">
        <v>36</v>
      </c>
      <c r="O6" s="175" t="s">
        <v>37</v>
      </c>
    </row>
    <row r="7" spans="2:15" ht="23.25">
      <c r="B7" s="38" t="s">
        <v>870</v>
      </c>
      <c r="C7" s="39">
        <v>46132.56023825962</v>
      </c>
      <c r="D7" s="40">
        <f t="shared" si="1"/>
        <v>3.5349049803349444</v>
      </c>
      <c r="E7" s="39">
        <v>43361.99423257787</v>
      </c>
      <c r="F7" s="40">
        <f t="shared" si="2"/>
        <v>3.322610507163503</v>
      </c>
      <c r="G7" s="39">
        <f t="shared" si="0"/>
        <v>89494.5544708375</v>
      </c>
      <c r="H7" s="40">
        <f t="shared" si="0"/>
        <v>6.857515487498447</v>
      </c>
      <c r="I7" s="32">
        <f>SUM(G5:G7)</f>
        <v>236071.3256853144</v>
      </c>
      <c r="J7" s="41">
        <f>+I7*100/G21</f>
        <v>18.088952804037397</v>
      </c>
      <c r="K7" s="10" t="s">
        <v>871</v>
      </c>
      <c r="M7" s="175" t="s">
        <v>944</v>
      </c>
      <c r="N7" s="176">
        <f>SUM(C7:C9)</f>
        <v>148696.98885257973</v>
      </c>
      <c r="O7" s="176">
        <f>SUM(E7:E9)</f>
        <v>139954.06782024057</v>
      </c>
    </row>
    <row r="8" spans="2:15" ht="23.25">
      <c r="B8" s="38" t="s">
        <v>872</v>
      </c>
      <c r="C8" s="39">
        <v>54053.20371291102</v>
      </c>
      <c r="D8" s="40">
        <f t="shared" si="1"/>
        <v>4.14182386628878</v>
      </c>
      <c r="E8" s="39">
        <v>50019.90773979663</v>
      </c>
      <c r="F8" s="40">
        <f t="shared" si="2"/>
        <v>3.832772776366769</v>
      </c>
      <c r="G8" s="39">
        <f t="shared" si="0"/>
        <v>104073.11145270764</v>
      </c>
      <c r="H8" s="40">
        <f t="shared" si="0"/>
        <v>7.974596642655548</v>
      </c>
      <c r="I8" s="32"/>
      <c r="J8" s="41" t="s">
        <v>40</v>
      </c>
      <c r="K8" s="6"/>
      <c r="M8" s="175" t="s">
        <v>945</v>
      </c>
      <c r="N8" s="176">
        <f>SUM(C12:C20)</f>
        <v>318833.89791244245</v>
      </c>
      <c r="O8" s="176">
        <f>SUM(E12:E20)</f>
        <v>341124.3977034908</v>
      </c>
    </row>
    <row r="9" spans="2:15" ht="23.25">
      <c r="B9" s="38" t="s">
        <v>873</v>
      </c>
      <c r="C9" s="39">
        <v>48511.22490140908</v>
      </c>
      <c r="D9" s="40">
        <f t="shared" si="1"/>
        <v>3.717170033930222</v>
      </c>
      <c r="E9" s="39">
        <v>46572.165847866054</v>
      </c>
      <c r="F9" s="40">
        <f t="shared" si="2"/>
        <v>3.5685897368443436</v>
      </c>
      <c r="G9" s="39">
        <f t="shared" si="0"/>
        <v>95083.39074927513</v>
      </c>
      <c r="H9" s="40">
        <f t="shared" si="0"/>
        <v>7.285759770774566</v>
      </c>
      <c r="I9" s="32"/>
      <c r="J9" s="41" t="s">
        <v>40</v>
      </c>
      <c r="K9" s="6"/>
      <c r="M9" s="175" t="s">
        <v>946</v>
      </c>
      <c r="N9" s="176">
        <f>SUM(C13:C20)</f>
        <v>258594.25233788395</v>
      </c>
      <c r="O9" s="176">
        <f>SUM(E13:E20)</f>
        <v>281751.64800430706</v>
      </c>
    </row>
    <row r="10" spans="2:15" ht="23.25">
      <c r="B10" s="38" t="s">
        <v>874</v>
      </c>
      <c r="C10" s="39">
        <v>52108.72051935765</v>
      </c>
      <c r="D10" s="40">
        <f t="shared" si="1"/>
        <v>3.992827944762428</v>
      </c>
      <c r="E10" s="39">
        <v>49034.55135190163</v>
      </c>
      <c r="F10" s="40">
        <f t="shared" si="2"/>
        <v>3.75726989543006</v>
      </c>
      <c r="G10" s="39">
        <f t="shared" si="0"/>
        <v>101143.27187125929</v>
      </c>
      <c r="H10" s="40">
        <f t="shared" si="0"/>
        <v>7.750097840192488</v>
      </c>
      <c r="I10" s="32"/>
      <c r="J10" s="41" t="s">
        <v>40</v>
      </c>
      <c r="K10" s="6"/>
      <c r="M10" s="177" t="s">
        <v>947</v>
      </c>
      <c r="N10" s="176">
        <f>SUM(C11:C14)</f>
        <v>227631.61086689882</v>
      </c>
      <c r="O10" s="176">
        <f>SUM(E11:E13)</f>
        <v>173207.55460930703</v>
      </c>
    </row>
    <row r="11" spans="2:15" ht="23.25">
      <c r="B11" s="38" t="s">
        <v>875</v>
      </c>
      <c r="C11" s="39">
        <v>56087.4478007726</v>
      </c>
      <c r="D11" s="40">
        <f t="shared" si="1"/>
        <v>4.297697711578535</v>
      </c>
      <c r="E11" s="39">
        <v>52641.15682473773</v>
      </c>
      <c r="F11" s="40">
        <f t="shared" si="2"/>
        <v>4.033625848409629</v>
      </c>
      <c r="G11" s="39">
        <f t="shared" si="0"/>
        <v>108728.60462551033</v>
      </c>
      <c r="H11" s="40">
        <f t="shared" si="0"/>
        <v>8.331323559988164</v>
      </c>
      <c r="I11" s="32">
        <f>SUM(E8:E13)</f>
        <v>318834.17954887135</v>
      </c>
      <c r="J11" s="41">
        <f>+I11*100/G21</f>
        <v>24.430652089705696</v>
      </c>
      <c r="K11" s="6" t="s">
        <v>876</v>
      </c>
      <c r="M11" s="177" t="s">
        <v>877</v>
      </c>
      <c r="N11" s="176">
        <f>SUM(C17:C20)</f>
        <v>72219.37072341637</v>
      </c>
      <c r="O11" s="176">
        <f>SUM(E17:E20)</f>
        <v>90047.54634222804</v>
      </c>
    </row>
    <row r="12" spans="2:13" ht="23.25">
      <c r="B12" s="38" t="s">
        <v>878</v>
      </c>
      <c r="C12" s="39">
        <v>60239.64557455849</v>
      </c>
      <c r="D12" s="40">
        <f t="shared" si="1"/>
        <v>4.615859645667739</v>
      </c>
      <c r="E12" s="39">
        <v>59372.74969918371</v>
      </c>
      <c r="F12" s="40">
        <f t="shared" si="2"/>
        <v>4.549433795217049</v>
      </c>
      <c r="G12" s="39">
        <f t="shared" si="0"/>
        <v>119612.39527374221</v>
      </c>
      <c r="H12" s="40">
        <f t="shared" si="0"/>
        <v>9.165293440884788</v>
      </c>
      <c r="I12" s="32">
        <f>SUM(E11:E13)</f>
        <v>173207.55460930703</v>
      </c>
      <c r="J12" s="41">
        <f>+I12*100/G21</f>
        <v>13.27201968106452</v>
      </c>
      <c r="K12" s="6" t="s">
        <v>879</v>
      </c>
      <c r="L12" s="42" t="s">
        <v>40</v>
      </c>
      <c r="M12" t="s">
        <v>40</v>
      </c>
    </row>
    <row r="13" spans="2:11" ht="23.25">
      <c r="B13" s="38" t="s">
        <v>880</v>
      </c>
      <c r="C13" s="39">
        <v>60792.3306316473</v>
      </c>
      <c r="D13" s="40">
        <f t="shared" si="1"/>
        <v>4.6582091088401665</v>
      </c>
      <c r="E13" s="39">
        <v>61193.648085385605</v>
      </c>
      <c r="F13" s="40">
        <f t="shared" si="2"/>
        <v>4.688960037437846</v>
      </c>
      <c r="G13" s="39">
        <f t="shared" si="0"/>
        <v>121985.97871703291</v>
      </c>
      <c r="H13" s="40">
        <f t="shared" si="0"/>
        <v>9.347169146278013</v>
      </c>
      <c r="I13" s="32">
        <f>SUM(E11:E16)</f>
        <v>303718.00818600046</v>
      </c>
      <c r="J13" s="41">
        <f>+I13*100/G21</f>
        <v>23.272376261131726</v>
      </c>
      <c r="K13" s="6" t="s">
        <v>881</v>
      </c>
    </row>
    <row r="14" spans="2:22" ht="23.25">
      <c r="B14" s="38" t="s">
        <v>882</v>
      </c>
      <c r="C14" s="39">
        <v>50512.186859920424</v>
      </c>
      <c r="D14" s="40">
        <f t="shared" si="1"/>
        <v>3.8704936378245582</v>
      </c>
      <c r="E14" s="39">
        <v>51494.925924533345</v>
      </c>
      <c r="F14" s="40">
        <f t="shared" si="2"/>
        <v>3.9457959665036606</v>
      </c>
      <c r="G14" s="39">
        <f t="shared" si="0"/>
        <v>102007.11278445377</v>
      </c>
      <c r="H14" s="40">
        <f t="shared" si="0"/>
        <v>7.816289604328219</v>
      </c>
      <c r="I14" s="32"/>
      <c r="J14" s="41" t="s">
        <v>40</v>
      </c>
      <c r="K14" s="41" t="s">
        <v>40</v>
      </c>
      <c r="M14" s="178"/>
      <c r="N14" s="179"/>
      <c r="O14" s="179"/>
      <c r="P14" s="179"/>
      <c r="Q14" s="179"/>
      <c r="R14" s="179"/>
      <c r="S14" s="179"/>
      <c r="T14" s="180"/>
      <c r="U14" s="179"/>
      <c r="V14" s="179"/>
    </row>
    <row r="15" spans="2:22" ht="23.25">
      <c r="B15" s="38" t="s">
        <v>883</v>
      </c>
      <c r="C15" s="39">
        <v>41252.695054934215</v>
      </c>
      <c r="D15" s="40">
        <f t="shared" si="1"/>
        <v>3.160985569601827</v>
      </c>
      <c r="E15" s="39">
        <v>42938.41280107774</v>
      </c>
      <c r="F15" s="40">
        <f t="shared" si="2"/>
        <v>3.290153602451212</v>
      </c>
      <c r="G15" s="39">
        <f t="shared" si="0"/>
        <v>84191.10785601195</v>
      </c>
      <c r="H15" s="40">
        <f t="shared" si="0"/>
        <v>6.45113917205304</v>
      </c>
      <c r="I15" s="32"/>
      <c r="J15" s="41" t="s">
        <v>40</v>
      </c>
      <c r="K15" s="6"/>
      <c r="M15" s="179"/>
      <c r="N15" s="181"/>
      <c r="O15" s="181"/>
      <c r="P15" s="181"/>
      <c r="Q15" s="181"/>
      <c r="R15" s="181"/>
      <c r="S15" s="181"/>
      <c r="T15" s="265"/>
      <c r="U15" s="265"/>
      <c r="V15" s="181"/>
    </row>
    <row r="16" spans="2:22" ht="23.25">
      <c r="B16" s="38" t="s">
        <v>884</v>
      </c>
      <c r="C16" s="39">
        <v>33817.66906796565</v>
      </c>
      <c r="D16" s="40">
        <f t="shared" si="1"/>
        <v>2.591277097873478</v>
      </c>
      <c r="E16" s="39">
        <v>36077.11485108231</v>
      </c>
      <c r="F16" s="40">
        <f t="shared" si="2"/>
        <v>2.764407011112327</v>
      </c>
      <c r="G16" s="39">
        <f t="shared" si="0"/>
        <v>69894.78391904797</v>
      </c>
      <c r="H16" s="40">
        <f t="shared" si="0"/>
        <v>5.355684108985805</v>
      </c>
      <c r="I16" s="32">
        <f>SUM(G8:G16)</f>
        <v>906719.7572490412</v>
      </c>
      <c r="J16" s="41">
        <f>+I16*100/G21</f>
        <v>69.47735328614063</v>
      </c>
      <c r="K16" s="6" t="s">
        <v>885</v>
      </c>
      <c r="M16" s="179"/>
      <c r="N16" s="181"/>
      <c r="O16" s="181"/>
      <c r="P16" s="181"/>
      <c r="Q16" s="181"/>
      <c r="R16" s="181"/>
      <c r="S16" s="181"/>
      <c r="T16" s="265"/>
      <c r="U16" s="265"/>
      <c r="V16" s="181"/>
    </row>
    <row r="17" spans="2:22" ht="23.25">
      <c r="B17" s="38" t="s">
        <v>886</v>
      </c>
      <c r="C17" s="39">
        <v>27370.242107113725</v>
      </c>
      <c r="D17" s="40">
        <f t="shared" si="1"/>
        <v>2.09724334911657</v>
      </c>
      <c r="E17" s="39">
        <v>30366.621651705664</v>
      </c>
      <c r="F17" s="40">
        <f t="shared" si="2"/>
        <v>2.326840772724711</v>
      </c>
      <c r="G17" s="39">
        <f t="shared" si="0"/>
        <v>57736.86375881939</v>
      </c>
      <c r="H17" s="40">
        <f t="shared" si="0"/>
        <v>4.424084121841281</v>
      </c>
      <c r="I17" s="32"/>
      <c r="J17" s="41" t="s">
        <v>40</v>
      </c>
      <c r="K17" s="6"/>
      <c r="M17" s="179"/>
      <c r="N17" s="181"/>
      <c r="O17" s="181"/>
      <c r="P17" s="181"/>
      <c r="Q17" s="181"/>
      <c r="R17" s="181"/>
      <c r="S17" s="181"/>
      <c r="T17" s="265"/>
      <c r="U17" s="265"/>
      <c r="V17" s="181"/>
    </row>
    <row r="18" spans="2:22" ht="23.25">
      <c r="B18" s="38" t="s">
        <v>887</v>
      </c>
      <c r="C18" s="39">
        <v>19395.386958135907</v>
      </c>
      <c r="D18" s="40">
        <f t="shared" si="1"/>
        <v>1.486170496494095</v>
      </c>
      <c r="E18" s="39">
        <v>22903.9957633558</v>
      </c>
      <c r="F18" s="40">
        <f t="shared" si="2"/>
        <v>1.7550174600175472</v>
      </c>
      <c r="G18" s="39">
        <f t="shared" si="0"/>
        <v>42299.38272149171</v>
      </c>
      <c r="H18" s="40">
        <f t="shared" si="0"/>
        <v>3.2411879565116424</v>
      </c>
      <c r="I18" s="32"/>
      <c r="J18" s="41" t="s">
        <v>40</v>
      </c>
      <c r="K18" s="6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2:11" ht="23.25">
      <c r="B19" s="38" t="s">
        <v>888</v>
      </c>
      <c r="C19" s="39">
        <v>12105.642993269848</v>
      </c>
      <c r="D19" s="40">
        <f t="shared" si="1"/>
        <v>0.9275942520002827</v>
      </c>
      <c r="E19" s="39">
        <v>15887.199516344388</v>
      </c>
      <c r="F19" s="40">
        <f t="shared" si="2"/>
        <v>1.2173558199209833</v>
      </c>
      <c r="G19" s="39">
        <f t="shared" si="0"/>
        <v>27992.84250961424</v>
      </c>
      <c r="H19" s="40">
        <f t="shared" si="0"/>
        <v>2.144950071921266</v>
      </c>
      <c r="I19" s="32"/>
      <c r="J19" s="41" t="s">
        <v>40</v>
      </c>
      <c r="K19" s="6"/>
    </row>
    <row r="20" spans="2:11" ht="23.25">
      <c r="B20" s="38" t="s">
        <v>889</v>
      </c>
      <c r="C20" s="39">
        <v>13348.098664896896</v>
      </c>
      <c r="D20" s="40">
        <f t="shared" si="1"/>
        <v>1.0227973519105584</v>
      </c>
      <c r="E20" s="39">
        <v>20889.729410822187</v>
      </c>
      <c r="F20" s="40">
        <f t="shared" si="2"/>
        <v>1.6006744076372228</v>
      </c>
      <c r="G20" s="39">
        <f t="shared" si="0"/>
        <v>34237.82807571908</v>
      </c>
      <c r="H20" s="40">
        <f t="shared" si="0"/>
        <v>2.6234717595477814</v>
      </c>
      <c r="I20" s="32">
        <f>SUM(G17:G20)</f>
        <v>162266.9170656444</v>
      </c>
      <c r="J20" s="41">
        <f>+I20*100/G21</f>
        <v>12.43369390982197</v>
      </c>
      <c r="K20" s="6" t="s">
        <v>877</v>
      </c>
    </row>
    <row r="21" spans="2:13" ht="23.25">
      <c r="B21" s="182" t="s">
        <v>38</v>
      </c>
      <c r="C21" s="183">
        <v>651054</v>
      </c>
      <c r="D21" s="184">
        <f t="shared" si="1"/>
        <v>49.886978203267596</v>
      </c>
      <c r="E21" s="183">
        <v>654003.9999999999</v>
      </c>
      <c r="F21" s="184">
        <f t="shared" si="2"/>
        <v>50.1130217967324</v>
      </c>
      <c r="G21" s="183">
        <f>+C21+E21</f>
        <v>1305058</v>
      </c>
      <c r="H21" s="184">
        <f>+D21+F21</f>
        <v>100</v>
      </c>
      <c r="I21" s="32"/>
      <c r="J21" s="6"/>
      <c r="K21" s="6"/>
      <c r="M21" s="42" t="s">
        <v>40</v>
      </c>
    </row>
    <row r="22" spans="2:11" ht="23.25">
      <c r="B22" s="33" t="s">
        <v>40</v>
      </c>
      <c r="C22" s="33" t="s">
        <v>40</v>
      </c>
      <c r="D22" s="33" t="s">
        <v>40</v>
      </c>
      <c r="E22" s="33" t="s">
        <v>40</v>
      </c>
      <c r="F22" s="33" t="s">
        <v>40</v>
      </c>
      <c r="G22" s="33" t="s">
        <v>40</v>
      </c>
      <c r="H22" s="33" t="s">
        <v>40</v>
      </c>
      <c r="I22" s="32" t="s">
        <v>40</v>
      </c>
      <c r="J22" s="43" t="s">
        <v>40</v>
      </c>
      <c r="K22" s="43" t="s">
        <v>40</v>
      </c>
    </row>
    <row r="23" spans="2:11" ht="23.25">
      <c r="B23" s="185" t="s">
        <v>890</v>
      </c>
      <c r="C23" s="30"/>
      <c r="D23" s="31"/>
      <c r="E23" s="30"/>
      <c r="F23" s="31"/>
      <c r="G23" s="30"/>
      <c r="H23" s="31"/>
      <c r="I23" s="32"/>
      <c r="J23" s="6"/>
      <c r="K23" s="6"/>
    </row>
    <row r="24" spans="2:11" ht="23.25">
      <c r="B24" s="185" t="s">
        <v>948</v>
      </c>
      <c r="C24" s="30"/>
      <c r="D24" s="31"/>
      <c r="E24" s="30"/>
      <c r="F24" s="31"/>
      <c r="G24" s="30"/>
      <c r="H24" s="31"/>
      <c r="I24" s="32"/>
      <c r="J24" s="6"/>
      <c r="K24" s="6"/>
    </row>
    <row r="25" spans="2:11" ht="23.25">
      <c r="B25" s="33"/>
      <c r="C25" s="30"/>
      <c r="D25" s="31"/>
      <c r="E25" s="30"/>
      <c r="F25" s="31"/>
      <c r="G25" s="30"/>
      <c r="H25" s="31"/>
      <c r="I25" s="32"/>
      <c r="J25" s="6"/>
      <c r="K25" s="6"/>
    </row>
  </sheetData>
  <sheetProtection/>
  <mergeCells count="6">
    <mergeCell ref="T15:U15"/>
    <mergeCell ref="T16:U16"/>
    <mergeCell ref="T17:U17"/>
    <mergeCell ref="C3:D3"/>
    <mergeCell ref="E3:F3"/>
    <mergeCell ref="G3:H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B1:IV83"/>
  <sheetViews>
    <sheetView zoomScalePageLayoutView="0" workbookViewId="0" topLeftCell="A1">
      <selection activeCell="G16" sqref="G16"/>
    </sheetView>
  </sheetViews>
  <sheetFormatPr defaultColWidth="6.421875" defaultRowHeight="21.75"/>
  <cols>
    <col min="1" max="1" width="2.28125" style="44" customWidth="1"/>
    <col min="2" max="2" width="2.8515625" style="44" customWidth="1"/>
    <col min="3" max="3" width="10.140625" style="44" customWidth="1"/>
    <col min="4" max="106" width="6.421875" style="44" customWidth="1"/>
    <col min="107" max="107" width="7.7109375" style="44" customWidth="1"/>
    <col min="108" max="112" width="6.421875" style="0" customWidth="1"/>
    <col min="113" max="113" width="6.421875" style="13" customWidth="1"/>
    <col min="114" max="16384" width="6.421875" style="44" customWidth="1"/>
  </cols>
  <sheetData>
    <row r="1" spans="2:14" ht="21.75">
      <c r="B1" s="123" t="s">
        <v>951</v>
      </c>
      <c r="J1" s="228" t="s">
        <v>952</v>
      </c>
      <c r="N1" s="229" t="s">
        <v>891</v>
      </c>
    </row>
    <row r="2" spans="2:113" s="45" customFormat="1" ht="21.75">
      <c r="B2" s="230"/>
      <c r="C2" s="231" t="s">
        <v>892</v>
      </c>
      <c r="D2" s="232" t="s">
        <v>893</v>
      </c>
      <c r="E2" s="232" t="s">
        <v>894</v>
      </c>
      <c r="F2" s="232">
        <v>1</v>
      </c>
      <c r="G2" s="232">
        <v>2</v>
      </c>
      <c r="H2" s="232">
        <v>3</v>
      </c>
      <c r="I2" s="232">
        <v>4</v>
      </c>
      <c r="J2" s="232">
        <v>5</v>
      </c>
      <c r="K2" s="232">
        <v>6</v>
      </c>
      <c r="L2" s="232">
        <v>7</v>
      </c>
      <c r="M2" s="232">
        <v>8</v>
      </c>
      <c r="N2" s="232">
        <v>9</v>
      </c>
      <c r="O2" s="232">
        <v>10</v>
      </c>
      <c r="P2" s="232">
        <v>11</v>
      </c>
      <c r="Q2" s="232">
        <v>12</v>
      </c>
      <c r="R2" s="232">
        <v>13</v>
      </c>
      <c r="S2" s="232">
        <v>14</v>
      </c>
      <c r="T2" s="232">
        <v>15</v>
      </c>
      <c r="U2" s="232">
        <v>16</v>
      </c>
      <c r="V2" s="232">
        <v>17</v>
      </c>
      <c r="W2" s="232">
        <v>18</v>
      </c>
      <c r="X2" s="232">
        <v>19</v>
      </c>
      <c r="Y2" s="232">
        <v>20</v>
      </c>
      <c r="Z2" s="232">
        <v>21</v>
      </c>
      <c r="AA2" s="232">
        <v>22</v>
      </c>
      <c r="AB2" s="232">
        <v>23</v>
      </c>
      <c r="AC2" s="232">
        <v>24</v>
      </c>
      <c r="AD2" s="232">
        <v>25</v>
      </c>
      <c r="AE2" s="232">
        <v>26</v>
      </c>
      <c r="AF2" s="232">
        <v>27</v>
      </c>
      <c r="AG2" s="232">
        <v>28</v>
      </c>
      <c r="AH2" s="232">
        <v>29</v>
      </c>
      <c r="AI2" s="232">
        <v>30</v>
      </c>
      <c r="AJ2" s="232">
        <v>31</v>
      </c>
      <c r="AK2" s="232">
        <v>32</v>
      </c>
      <c r="AL2" s="232">
        <v>33</v>
      </c>
      <c r="AM2" s="232">
        <v>34</v>
      </c>
      <c r="AN2" s="232">
        <v>35</v>
      </c>
      <c r="AO2" s="232">
        <v>36</v>
      </c>
      <c r="AP2" s="232">
        <v>37</v>
      </c>
      <c r="AQ2" s="232">
        <v>38</v>
      </c>
      <c r="AR2" s="232">
        <v>39</v>
      </c>
      <c r="AS2" s="232">
        <v>40</v>
      </c>
      <c r="AT2" s="232">
        <v>41</v>
      </c>
      <c r="AU2" s="232">
        <v>42</v>
      </c>
      <c r="AV2" s="232">
        <v>43</v>
      </c>
      <c r="AW2" s="232">
        <v>44</v>
      </c>
      <c r="AX2" s="232">
        <v>45</v>
      </c>
      <c r="AY2" s="232">
        <v>46</v>
      </c>
      <c r="AZ2" s="232">
        <v>47</v>
      </c>
      <c r="BA2" s="232">
        <v>48</v>
      </c>
      <c r="BB2" s="232">
        <v>49</v>
      </c>
      <c r="BC2" s="232">
        <v>50</v>
      </c>
      <c r="BD2" s="232">
        <v>51</v>
      </c>
      <c r="BE2" s="232">
        <v>52</v>
      </c>
      <c r="BF2" s="232">
        <v>53</v>
      </c>
      <c r="BG2" s="232">
        <v>54</v>
      </c>
      <c r="BH2" s="232">
        <v>55</v>
      </c>
      <c r="BI2" s="232">
        <v>56</v>
      </c>
      <c r="BJ2" s="232">
        <v>57</v>
      </c>
      <c r="BK2" s="232">
        <v>58</v>
      </c>
      <c r="BL2" s="232">
        <v>59</v>
      </c>
      <c r="BM2" s="232">
        <v>60</v>
      </c>
      <c r="BN2" s="232">
        <v>61</v>
      </c>
      <c r="BO2" s="232">
        <v>62</v>
      </c>
      <c r="BP2" s="232">
        <v>63</v>
      </c>
      <c r="BQ2" s="232">
        <v>64</v>
      </c>
      <c r="BR2" s="232">
        <v>65</v>
      </c>
      <c r="BS2" s="232">
        <v>66</v>
      </c>
      <c r="BT2" s="232">
        <v>67</v>
      </c>
      <c r="BU2" s="232">
        <v>68</v>
      </c>
      <c r="BV2" s="232">
        <v>69</v>
      </c>
      <c r="BW2" s="232">
        <v>70</v>
      </c>
      <c r="BX2" s="232">
        <v>71</v>
      </c>
      <c r="BY2" s="232">
        <v>72</v>
      </c>
      <c r="BZ2" s="232">
        <v>73</v>
      </c>
      <c r="CA2" s="232">
        <v>74</v>
      </c>
      <c r="CB2" s="232">
        <v>75</v>
      </c>
      <c r="CC2" s="232">
        <v>76</v>
      </c>
      <c r="CD2" s="232">
        <v>77</v>
      </c>
      <c r="CE2" s="232">
        <v>78</v>
      </c>
      <c r="CF2" s="232">
        <v>79</v>
      </c>
      <c r="CG2" s="232">
        <v>80</v>
      </c>
      <c r="CH2" s="232">
        <v>81</v>
      </c>
      <c r="CI2" s="232">
        <v>82</v>
      </c>
      <c r="CJ2" s="232">
        <v>83</v>
      </c>
      <c r="CK2" s="232">
        <v>84</v>
      </c>
      <c r="CL2" s="232">
        <v>85</v>
      </c>
      <c r="CM2" s="232">
        <v>86</v>
      </c>
      <c r="CN2" s="232">
        <v>87</v>
      </c>
      <c r="CO2" s="232">
        <v>88</v>
      </c>
      <c r="CP2" s="232">
        <v>89</v>
      </c>
      <c r="CQ2" s="232">
        <v>90</v>
      </c>
      <c r="CR2" s="232">
        <v>91</v>
      </c>
      <c r="CS2" s="232">
        <v>92</v>
      </c>
      <c r="CT2" s="232">
        <v>93</v>
      </c>
      <c r="CU2" s="232">
        <v>94</v>
      </c>
      <c r="CV2" s="232">
        <v>95</v>
      </c>
      <c r="CW2" s="232">
        <v>96</v>
      </c>
      <c r="CX2" s="232">
        <v>97</v>
      </c>
      <c r="CY2" s="232">
        <v>98</v>
      </c>
      <c r="CZ2" s="232">
        <v>99</v>
      </c>
      <c r="DA2" s="232">
        <v>100</v>
      </c>
      <c r="DB2" s="232" t="s">
        <v>895</v>
      </c>
      <c r="DC2" s="233" t="s">
        <v>38</v>
      </c>
      <c r="DD2"/>
      <c r="DE2"/>
      <c r="DF2"/>
      <c r="DG2"/>
      <c r="DH2"/>
      <c r="DI2" s="46"/>
    </row>
    <row r="3" spans="2:192" ht="21.75">
      <c r="B3" s="47">
        <v>1</v>
      </c>
      <c r="C3" s="48" t="s">
        <v>57</v>
      </c>
      <c r="D3" s="49" t="s">
        <v>36</v>
      </c>
      <c r="E3" s="71">
        <v>799.8989393397688</v>
      </c>
      <c r="F3" s="71">
        <v>781.7423429865332</v>
      </c>
      <c r="G3" s="71">
        <v>848.3165296150638</v>
      </c>
      <c r="H3" s="71">
        <v>888.6645215111429</v>
      </c>
      <c r="I3" s="71">
        <v>911.8646168513884</v>
      </c>
      <c r="J3" s="71">
        <v>897.7428196877607</v>
      </c>
      <c r="K3" s="71">
        <v>933.0473125968299</v>
      </c>
      <c r="L3" s="71">
        <v>939.0995113812418</v>
      </c>
      <c r="M3" s="71">
        <v>980.4562030747229</v>
      </c>
      <c r="N3" s="71">
        <v>918.9255154332022</v>
      </c>
      <c r="O3" s="71">
        <v>1008.6997974019783</v>
      </c>
      <c r="P3" s="71">
        <v>1037.9520915266357</v>
      </c>
      <c r="Q3" s="71">
        <v>1132.7698724824215</v>
      </c>
      <c r="R3" s="71">
        <v>1209.431057084972</v>
      </c>
      <c r="S3" s="71">
        <v>1303.240138243356</v>
      </c>
      <c r="T3" s="71">
        <v>1313.0734295508528</v>
      </c>
      <c r="U3" s="71">
        <v>1340.429125999829</v>
      </c>
      <c r="V3" s="71">
        <v>1207.7033395251672</v>
      </c>
      <c r="W3" s="71">
        <v>1260.38838453801</v>
      </c>
      <c r="X3" s="71">
        <v>1205.6769916400578</v>
      </c>
      <c r="Y3" s="71">
        <v>1178.3212951910816</v>
      </c>
      <c r="Z3" s="71">
        <v>1222.9009486634873</v>
      </c>
      <c r="AA3" s="71">
        <v>1206.6901655826125</v>
      </c>
      <c r="AB3" s="71">
        <v>1102.3332494994813</v>
      </c>
      <c r="AC3" s="71">
        <v>1137.7943374888948</v>
      </c>
      <c r="AD3" s="71">
        <v>1188.4530346166284</v>
      </c>
      <c r="AE3" s="71">
        <v>1221.8877747209326</v>
      </c>
      <c r="AF3" s="71">
        <v>1203.6506437549485</v>
      </c>
      <c r="AG3" s="71">
        <v>1243.1644275145807</v>
      </c>
      <c r="AH3" s="71">
        <v>1156.031468454879</v>
      </c>
      <c r="AI3" s="71">
        <v>1163.1236860527617</v>
      </c>
      <c r="AJ3" s="71">
        <v>1255.3225148252366</v>
      </c>
      <c r="AK3" s="71">
        <v>1211.7560352953858</v>
      </c>
      <c r="AL3" s="71">
        <v>1198.584774042175</v>
      </c>
      <c r="AM3" s="71">
        <v>1232.0195141464792</v>
      </c>
      <c r="AN3" s="71">
        <v>1204.6638176975032</v>
      </c>
      <c r="AO3" s="71">
        <v>1270.5201239635567</v>
      </c>
      <c r="AP3" s="71">
        <v>1386.021953414789</v>
      </c>
      <c r="AQ3" s="71">
        <v>1346.508169655157</v>
      </c>
      <c r="AR3" s="71">
        <v>1342.4554738849383</v>
      </c>
      <c r="AS3" s="71">
        <v>1533.945349027771</v>
      </c>
      <c r="AT3" s="71">
        <v>1427.5620850595305</v>
      </c>
      <c r="AU3" s="71">
        <v>1304.9680380104155</v>
      </c>
      <c r="AV3" s="71">
        <v>1336.3764302296104</v>
      </c>
      <c r="AW3" s="71">
        <v>1335.3632562870557</v>
      </c>
      <c r="AX3" s="71">
        <v>1275.58599367633</v>
      </c>
      <c r="AY3" s="71">
        <v>1232.0195141464792</v>
      </c>
      <c r="AZ3" s="71">
        <v>1259.3752105954554</v>
      </c>
      <c r="BA3" s="71">
        <v>1220.874600778378</v>
      </c>
      <c r="BB3" s="71">
        <v>1160.0841642250975</v>
      </c>
      <c r="BC3" s="71">
        <v>1141.8470332591135</v>
      </c>
      <c r="BD3" s="71">
        <v>1037.4901171759825</v>
      </c>
      <c r="BE3" s="71">
        <v>1056.7404220845212</v>
      </c>
      <c r="BF3" s="71">
        <v>1005.0685510142331</v>
      </c>
      <c r="BG3" s="71">
        <v>929.0805053226328</v>
      </c>
      <c r="BH3" s="71">
        <v>1003.0422031291237</v>
      </c>
      <c r="BI3" s="71">
        <v>891.59306944811</v>
      </c>
      <c r="BJ3" s="71">
        <v>829.789458952275</v>
      </c>
      <c r="BK3" s="71">
        <v>750.7618914330108</v>
      </c>
      <c r="BL3" s="71">
        <v>684.9055851669572</v>
      </c>
      <c r="BM3" s="71">
        <v>705.1631140646019</v>
      </c>
      <c r="BN3" s="71">
        <v>734.4188083534051</v>
      </c>
      <c r="BO3" s="71">
        <v>620.4224823315167</v>
      </c>
      <c r="BP3" s="71">
        <v>594.193239176038</v>
      </c>
      <c r="BQ3" s="71">
        <v>665.8192493313837</v>
      </c>
      <c r="BR3" s="71">
        <v>558.8846426205857</v>
      </c>
      <c r="BS3" s="71">
        <v>534.67303355399</v>
      </c>
      <c r="BT3" s="71">
        <v>447.9147677320218</v>
      </c>
      <c r="BU3" s="71">
        <v>370.23585531002703</v>
      </c>
      <c r="BV3" s="71">
        <v>396.4650984655058</v>
      </c>
      <c r="BW3" s="71">
        <v>322.821454221277</v>
      </c>
      <c r="BX3" s="71">
        <v>282.46877244361735</v>
      </c>
      <c r="BY3" s="71">
        <v>301.63629628800567</v>
      </c>
      <c r="BZ3" s="71">
        <v>304.66274742133015</v>
      </c>
      <c r="CA3" s="71">
        <v>212.8603963771545</v>
      </c>
      <c r="CB3" s="71">
        <v>206.80749411050556</v>
      </c>
      <c r="CC3" s="71">
        <v>150.3137396217821</v>
      </c>
      <c r="CD3" s="71">
        <v>189.65760435500022</v>
      </c>
      <c r="CE3" s="71">
        <v>159.3930930217555</v>
      </c>
      <c r="CF3" s="71">
        <v>162.41954415508</v>
      </c>
      <c r="CG3" s="71">
        <v>96.8464362663831</v>
      </c>
      <c r="CH3" s="71">
        <v>73.64364424422881</v>
      </c>
      <c r="CI3" s="71">
        <v>94.82880217750011</v>
      </c>
      <c r="CJ3" s="71">
        <v>85.7494487775267</v>
      </c>
      <c r="CK3" s="71">
        <v>49.43203517763304</v>
      </c>
      <c r="CL3" s="71">
        <v>46.40558404430857</v>
      </c>
      <c r="CM3" s="71">
        <v>47.414401088750054</v>
      </c>
      <c r="CN3" s="71">
        <v>32.2821454221277</v>
      </c>
      <c r="CO3" s="71">
        <v>18.15870679994683</v>
      </c>
      <c r="CP3" s="71">
        <v>25.220426111037263</v>
      </c>
      <c r="CQ3" s="71">
        <v>21.185157933271302</v>
      </c>
      <c r="CR3" s="71">
        <v>17.14988975550534</v>
      </c>
      <c r="CS3" s="71">
        <v>8.070536355531924</v>
      </c>
      <c r="CT3" s="71">
        <v>12.105804533297887</v>
      </c>
      <c r="CU3" s="71">
        <v>5.044085222207453</v>
      </c>
      <c r="CV3" s="71">
        <v>5.044085222207453</v>
      </c>
      <c r="CW3" s="71">
        <v>4.035268177765962</v>
      </c>
      <c r="CX3" s="71">
        <v>6.052902266648943</v>
      </c>
      <c r="CY3" s="71">
        <v>3.0264511333244717</v>
      </c>
      <c r="CZ3" s="71">
        <v>1.0088170444414906</v>
      </c>
      <c r="DA3" s="71">
        <v>3.0264511333244717</v>
      </c>
      <c r="DB3" s="71">
        <v>27.238060199920245</v>
      </c>
      <c r="DC3" s="234">
        <v>76412</v>
      </c>
      <c r="DD3" t="s">
        <v>40</v>
      </c>
      <c r="DE3" t="s">
        <v>40</v>
      </c>
      <c r="DF3" t="s">
        <v>40</v>
      </c>
      <c r="DG3" t="s">
        <v>40</v>
      </c>
      <c r="DH3" t="s">
        <v>40</v>
      </c>
      <c r="DI3" s="13" t="s">
        <v>40</v>
      </c>
      <c r="DJ3" s="44" t="s">
        <v>40</v>
      </c>
      <c r="DK3" s="44" t="s">
        <v>40</v>
      </c>
      <c r="DL3" s="44" t="s">
        <v>40</v>
      </c>
      <c r="DM3" s="44" t="s">
        <v>40</v>
      </c>
      <c r="DN3" s="44" t="s">
        <v>40</v>
      </c>
      <c r="DO3" s="44" t="s">
        <v>40</v>
      </c>
      <c r="DP3" s="44" t="s">
        <v>40</v>
      </c>
      <c r="DQ3" s="44" t="s">
        <v>40</v>
      </c>
      <c r="DR3" s="44" t="s">
        <v>40</v>
      </c>
      <c r="DS3" s="44" t="s">
        <v>40</v>
      </c>
      <c r="DT3" s="44" t="s">
        <v>40</v>
      </c>
      <c r="DU3" s="44" t="s">
        <v>40</v>
      </c>
      <c r="DV3" s="44" t="s">
        <v>40</v>
      </c>
      <c r="DW3" s="44" t="s">
        <v>40</v>
      </c>
      <c r="DX3" s="44" t="s">
        <v>40</v>
      </c>
      <c r="DY3" s="44" t="s">
        <v>40</v>
      </c>
      <c r="DZ3" s="44" t="s">
        <v>40</v>
      </c>
      <c r="EA3" s="44" t="s">
        <v>40</v>
      </c>
      <c r="EB3" s="44" t="s">
        <v>40</v>
      </c>
      <c r="EC3" s="44" t="s">
        <v>40</v>
      </c>
      <c r="ED3" s="44" t="s">
        <v>40</v>
      </c>
      <c r="EE3" s="44" t="s">
        <v>40</v>
      </c>
      <c r="EF3" s="44" t="s">
        <v>40</v>
      </c>
      <c r="EG3" s="44" t="s">
        <v>40</v>
      </c>
      <c r="EH3" s="44" t="s">
        <v>40</v>
      </c>
      <c r="EI3" s="44" t="s">
        <v>40</v>
      </c>
      <c r="EJ3" s="44" t="s">
        <v>40</v>
      </c>
      <c r="EK3" s="44" t="s">
        <v>40</v>
      </c>
      <c r="EL3" s="44" t="s">
        <v>40</v>
      </c>
      <c r="EM3" s="44" t="s">
        <v>40</v>
      </c>
      <c r="EN3" s="44" t="s">
        <v>40</v>
      </c>
      <c r="EO3" s="44" t="s">
        <v>40</v>
      </c>
      <c r="EP3" s="44" t="s">
        <v>40</v>
      </c>
      <c r="EQ3" s="44" t="s">
        <v>40</v>
      </c>
      <c r="ER3" s="44" t="s">
        <v>40</v>
      </c>
      <c r="ES3" s="44" t="s">
        <v>40</v>
      </c>
      <c r="ET3" s="44" t="s">
        <v>40</v>
      </c>
      <c r="EU3" s="44" t="s">
        <v>40</v>
      </c>
      <c r="EV3" s="44" t="s">
        <v>40</v>
      </c>
      <c r="EW3" s="44" t="s">
        <v>40</v>
      </c>
      <c r="EX3" s="44" t="s">
        <v>40</v>
      </c>
      <c r="EY3" s="44" t="s">
        <v>40</v>
      </c>
      <c r="EZ3" s="44" t="s">
        <v>40</v>
      </c>
      <c r="FA3" s="44" t="s">
        <v>40</v>
      </c>
      <c r="FB3" s="44" t="s">
        <v>40</v>
      </c>
      <c r="FC3" s="44" t="s">
        <v>40</v>
      </c>
      <c r="FD3" s="44" t="s">
        <v>40</v>
      </c>
      <c r="FE3" s="44" t="s">
        <v>40</v>
      </c>
      <c r="FF3" s="44" t="s">
        <v>40</v>
      </c>
      <c r="FG3" s="44" t="s">
        <v>40</v>
      </c>
      <c r="FH3" s="44" t="s">
        <v>40</v>
      </c>
      <c r="FI3" s="44" t="s">
        <v>40</v>
      </c>
      <c r="FJ3" s="44" t="s">
        <v>40</v>
      </c>
      <c r="FK3" s="44" t="s">
        <v>40</v>
      </c>
      <c r="FL3" s="44" t="s">
        <v>40</v>
      </c>
      <c r="FM3" s="44" t="s">
        <v>40</v>
      </c>
      <c r="FN3" s="44" t="s">
        <v>40</v>
      </c>
      <c r="FO3" s="44" t="s">
        <v>40</v>
      </c>
      <c r="FP3" s="44" t="s">
        <v>40</v>
      </c>
      <c r="FQ3" s="44" t="s">
        <v>40</v>
      </c>
      <c r="FR3" s="44" t="s">
        <v>40</v>
      </c>
      <c r="FS3" s="44" t="s">
        <v>40</v>
      </c>
      <c r="FT3" s="44" t="s">
        <v>40</v>
      </c>
      <c r="FU3" s="44" t="s">
        <v>40</v>
      </c>
      <c r="FV3" s="44" t="s">
        <v>40</v>
      </c>
      <c r="FW3" s="44" t="s">
        <v>40</v>
      </c>
      <c r="FX3" s="44" t="s">
        <v>40</v>
      </c>
      <c r="FY3" s="44" t="s">
        <v>40</v>
      </c>
      <c r="FZ3" s="44" t="s">
        <v>40</v>
      </c>
      <c r="GA3" s="44" t="s">
        <v>40</v>
      </c>
      <c r="GB3" s="44" t="s">
        <v>40</v>
      </c>
      <c r="GC3" s="44" t="s">
        <v>40</v>
      </c>
      <c r="GD3" s="44" t="s">
        <v>40</v>
      </c>
      <c r="GE3" s="44" t="s">
        <v>40</v>
      </c>
      <c r="GF3" s="44" t="s">
        <v>40</v>
      </c>
      <c r="GG3" s="44" t="s">
        <v>40</v>
      </c>
      <c r="GH3" s="44" t="s">
        <v>40</v>
      </c>
      <c r="GI3" s="44" t="s">
        <v>40</v>
      </c>
      <c r="GJ3" s="44" t="s">
        <v>40</v>
      </c>
    </row>
    <row r="4" spans="2:107" ht="21.75">
      <c r="B4" s="51"/>
      <c r="C4" s="52"/>
      <c r="D4" s="49" t="s">
        <v>37</v>
      </c>
      <c r="E4" s="71">
        <v>754.1929056412209</v>
      </c>
      <c r="F4" s="71">
        <v>735.1121264039597</v>
      </c>
      <c r="G4" s="71">
        <v>790.3459610381369</v>
      </c>
      <c r="H4" s="71">
        <v>773.2736848784822</v>
      </c>
      <c r="I4" s="71">
        <v>890.7711149184593</v>
      </c>
      <c r="J4" s="71">
        <v>860.6435687543626</v>
      </c>
      <c r="K4" s="71">
        <v>861.6478202931659</v>
      </c>
      <c r="L4" s="71">
        <v>910.8561456945238</v>
      </c>
      <c r="M4" s="71">
        <v>899.8093787676883</v>
      </c>
      <c r="N4" s="71">
        <v>876.7115933752142</v>
      </c>
      <c r="O4" s="71">
        <v>873.6988387588045</v>
      </c>
      <c r="P4" s="71">
        <v>1030.3620788121073</v>
      </c>
      <c r="Q4" s="71">
        <v>1102.6681896059395</v>
      </c>
      <c r="R4" s="71">
        <v>1175.9785519385748</v>
      </c>
      <c r="S4" s="71">
        <v>1251.2974173488165</v>
      </c>
      <c r="T4" s="71">
        <v>1342.3700790024748</v>
      </c>
      <c r="U4" s="71">
        <v>1276.9131734247096</v>
      </c>
      <c r="V4" s="71">
        <v>1238.6460593946317</v>
      </c>
      <c r="W4" s="71">
        <v>1224.5476489624975</v>
      </c>
      <c r="X4" s="71">
        <v>1095.6478964401294</v>
      </c>
      <c r="Y4" s="71">
        <v>1143.9853036360175</v>
      </c>
      <c r="Z4" s="71">
        <v>1098.6689843898725</v>
      </c>
      <c r="AA4" s="71">
        <v>1038.2472253950123</v>
      </c>
      <c r="AB4" s="71">
        <v>1034.2191081286883</v>
      </c>
      <c r="AC4" s="71">
        <v>1133.9150104702076</v>
      </c>
      <c r="AD4" s="71">
        <v>1168.1540072339615</v>
      </c>
      <c r="AE4" s="71">
        <v>1091.6197791738055</v>
      </c>
      <c r="AF4" s="71">
        <v>1106.7252189225205</v>
      </c>
      <c r="AG4" s="71">
        <v>1176.2102417666097</v>
      </c>
      <c r="AH4" s="71">
        <v>1231.5968541785646</v>
      </c>
      <c r="AI4" s="71">
        <v>1206.4211212640396</v>
      </c>
      <c r="AJ4" s="71">
        <v>1205.4140919474587</v>
      </c>
      <c r="AK4" s="71">
        <v>1238.6460593946317</v>
      </c>
      <c r="AL4" s="71">
        <v>1223.5406196459166</v>
      </c>
      <c r="AM4" s="71">
        <v>1218.5054730630116</v>
      </c>
      <c r="AN4" s="71">
        <v>1276.9131734247096</v>
      </c>
      <c r="AO4" s="71">
        <v>1298.0607890729107</v>
      </c>
      <c r="AP4" s="71">
        <v>1378.623134399391</v>
      </c>
      <c r="AQ4" s="71">
        <v>1475.2979487911668</v>
      </c>
      <c r="AR4" s="71">
        <v>1413.869160479726</v>
      </c>
      <c r="AS4" s="71">
        <v>1480.333095374072</v>
      </c>
      <c r="AT4" s="71">
        <v>1427.9675709118599</v>
      </c>
      <c r="AU4" s="71">
        <v>1462.206567675614</v>
      </c>
      <c r="AV4" s="71">
        <v>1464.220626308776</v>
      </c>
      <c r="AW4" s="71">
        <v>1399.770750047592</v>
      </c>
      <c r="AX4" s="71">
        <v>1340.3560203693128</v>
      </c>
      <c r="AY4" s="71">
        <v>1370.566899866743</v>
      </c>
      <c r="AZ4" s="71">
        <v>1354.4544308014467</v>
      </c>
      <c r="BA4" s="71">
        <v>1268.8569388920616</v>
      </c>
      <c r="BB4" s="71">
        <v>1243.6812059775366</v>
      </c>
      <c r="BC4" s="71">
        <v>1242.6741766609557</v>
      </c>
      <c r="BD4" s="71">
        <v>1136.9360984199504</v>
      </c>
      <c r="BE4" s="71">
        <v>1169.1610365505426</v>
      </c>
      <c r="BF4" s="71">
        <v>1011.0574338473253</v>
      </c>
      <c r="BG4" s="71">
        <v>1085.5776032743195</v>
      </c>
      <c r="BH4" s="71">
        <v>1001.9941699980964</v>
      </c>
      <c r="BI4" s="71">
        <v>1008.0363458975824</v>
      </c>
      <c r="BJ4" s="71">
        <v>890.2139158576052</v>
      </c>
      <c r="BK4" s="71">
        <v>875.1084761088902</v>
      </c>
      <c r="BL4" s="71">
        <v>809.6515705311251</v>
      </c>
      <c r="BM4" s="71">
        <v>794.4344474030011</v>
      </c>
      <c r="BN4" s="71">
        <v>787.4040540631514</v>
      </c>
      <c r="BO4" s="71">
        <v>806.4865502713145</v>
      </c>
      <c r="BP4" s="71">
        <v>712.0784111361918</v>
      </c>
      <c r="BQ4" s="71">
        <v>732.1652492500477</v>
      </c>
      <c r="BR4" s="71">
        <v>663.8699996629376</v>
      </c>
      <c r="BS4" s="71">
        <v>651.8178967946241</v>
      </c>
      <c r="BT4" s="71">
        <v>515.227397620404</v>
      </c>
      <c r="BU4" s="71">
        <v>469.02766995853534</v>
      </c>
      <c r="BV4" s="71">
        <v>537.3229195456454</v>
      </c>
      <c r="BW4" s="71">
        <v>433.87570325928755</v>
      </c>
      <c r="BX4" s="71">
        <v>426.84530991943797</v>
      </c>
      <c r="BY4" s="71">
        <v>365.58045367217744</v>
      </c>
      <c r="BZ4" s="71">
        <v>375.6238727291054</v>
      </c>
      <c r="CA4" s="71">
        <v>328.41980316154405</v>
      </c>
      <c r="CB4" s="71">
        <v>311.3459907647665</v>
      </c>
      <c r="CC4" s="71">
        <v>239.03337355488526</v>
      </c>
      <c r="CD4" s="71">
        <v>286.2374431224466</v>
      </c>
      <c r="CE4" s="71">
        <v>243.05074117765645</v>
      </c>
      <c r="CF4" s="71">
        <v>225.97692878087892</v>
      </c>
      <c r="CG4" s="71">
        <v>185.8032525531671</v>
      </c>
      <c r="CH4" s="71">
        <v>144.6252344197625</v>
      </c>
      <c r="CI4" s="71">
        <v>126.5470801172922</v>
      </c>
      <c r="CJ4" s="71">
        <v>131.56878964575617</v>
      </c>
      <c r="CK4" s="71">
        <v>100.43419056927952</v>
      </c>
      <c r="CL4" s="71">
        <v>95.41248104081555</v>
      </c>
      <c r="CM4" s="71">
        <v>68.29524958711008</v>
      </c>
      <c r="CN4" s="71">
        <v>63.2735400586461</v>
      </c>
      <c r="CO4" s="71">
        <v>45.19538575617578</v>
      </c>
      <c r="CP4" s="71">
        <v>52.22577909602535</v>
      </c>
      <c r="CQ4" s="71">
        <v>35.15196669924783</v>
      </c>
      <c r="CR4" s="71">
        <v>32.138940982169444</v>
      </c>
      <c r="CS4" s="71">
        <v>17.07381239677752</v>
      </c>
      <c r="CT4" s="71">
        <v>19.08249620816311</v>
      </c>
      <c r="CU4" s="71">
        <v>9.039077151235157</v>
      </c>
      <c r="CV4" s="71">
        <v>8.034735245542361</v>
      </c>
      <c r="CW4" s="71">
        <v>5.021709528463976</v>
      </c>
      <c r="CX4" s="71">
        <v>12.052102868313543</v>
      </c>
      <c r="CY4" s="71">
        <v>6.026051434156772</v>
      </c>
      <c r="CZ4" s="71">
        <v>5.021709528463976</v>
      </c>
      <c r="DA4" s="71">
        <v>0</v>
      </c>
      <c r="DB4" s="71">
        <v>46.19972766186858</v>
      </c>
      <c r="DC4" s="234">
        <v>79281</v>
      </c>
    </row>
    <row r="5" spans="2:107" ht="21.75">
      <c r="B5" s="53"/>
      <c r="C5" s="54"/>
      <c r="D5" s="49" t="s">
        <v>38</v>
      </c>
      <c r="E5" s="71">
        <f>SUM(E3:E4)</f>
        <v>1554.0918449809897</v>
      </c>
      <c r="F5" s="71">
        <f aca="true" t="shared" si="0" ref="F5:BQ5">SUM(F3:F4)</f>
        <v>1516.8544693904928</v>
      </c>
      <c r="G5" s="71">
        <f t="shared" si="0"/>
        <v>1638.6624906532006</v>
      </c>
      <c r="H5" s="71">
        <f t="shared" si="0"/>
        <v>1661.938206389625</v>
      </c>
      <c r="I5" s="71">
        <f t="shared" si="0"/>
        <v>1802.6357317698476</v>
      </c>
      <c r="J5" s="71">
        <f t="shared" si="0"/>
        <v>1758.3863884421235</v>
      </c>
      <c r="K5" s="71">
        <f t="shared" si="0"/>
        <v>1794.6951328899959</v>
      </c>
      <c r="L5" s="71">
        <f t="shared" si="0"/>
        <v>1849.9556570757654</v>
      </c>
      <c r="M5" s="71">
        <f t="shared" si="0"/>
        <v>1880.2655818424112</v>
      </c>
      <c r="N5" s="71">
        <f t="shared" si="0"/>
        <v>1795.6371088084165</v>
      </c>
      <c r="O5" s="71">
        <f t="shared" si="0"/>
        <v>1882.3986361607829</v>
      </c>
      <c r="P5" s="71">
        <f t="shared" si="0"/>
        <v>2068.3141703387428</v>
      </c>
      <c r="Q5" s="71">
        <f t="shared" si="0"/>
        <v>2235.438062088361</v>
      </c>
      <c r="R5" s="71">
        <f t="shared" si="0"/>
        <v>2385.409609023547</v>
      </c>
      <c r="S5" s="71">
        <f t="shared" si="0"/>
        <v>2554.5375555921723</v>
      </c>
      <c r="T5" s="71">
        <f t="shared" si="0"/>
        <v>2655.443508553328</v>
      </c>
      <c r="U5" s="71">
        <f t="shared" si="0"/>
        <v>2617.3422994245384</v>
      </c>
      <c r="V5" s="71">
        <f t="shared" si="0"/>
        <v>2446.3493989197987</v>
      </c>
      <c r="W5" s="71">
        <f t="shared" si="0"/>
        <v>2484.9360335005076</v>
      </c>
      <c r="X5" s="71">
        <f t="shared" si="0"/>
        <v>2301.3248880801875</v>
      </c>
      <c r="Y5" s="71">
        <f t="shared" si="0"/>
        <v>2322.306598827099</v>
      </c>
      <c r="Z5" s="71">
        <f t="shared" si="0"/>
        <v>2321.56993305336</v>
      </c>
      <c r="AA5" s="71">
        <f t="shared" si="0"/>
        <v>2244.937390977625</v>
      </c>
      <c r="AB5" s="71">
        <f t="shared" si="0"/>
        <v>2136.5523576281694</v>
      </c>
      <c r="AC5" s="71">
        <f t="shared" si="0"/>
        <v>2271.709347959102</v>
      </c>
      <c r="AD5" s="71">
        <f t="shared" si="0"/>
        <v>2356.6070418505897</v>
      </c>
      <c r="AE5" s="71">
        <f t="shared" si="0"/>
        <v>2313.507553894738</v>
      </c>
      <c r="AF5" s="71">
        <f t="shared" si="0"/>
        <v>2310.375862677469</v>
      </c>
      <c r="AG5" s="71">
        <f t="shared" si="0"/>
        <v>2419.37466928119</v>
      </c>
      <c r="AH5" s="71">
        <f t="shared" si="0"/>
        <v>2387.6283226334435</v>
      </c>
      <c r="AI5" s="71">
        <f t="shared" si="0"/>
        <v>2369.5448073168013</v>
      </c>
      <c r="AJ5" s="71">
        <f t="shared" si="0"/>
        <v>2460.7366067726953</v>
      </c>
      <c r="AK5" s="71">
        <f t="shared" si="0"/>
        <v>2450.4020946900173</v>
      </c>
      <c r="AL5" s="71">
        <f t="shared" si="0"/>
        <v>2422.1253936880917</v>
      </c>
      <c r="AM5" s="71">
        <f t="shared" si="0"/>
        <v>2450.524987209491</v>
      </c>
      <c r="AN5" s="71">
        <f t="shared" si="0"/>
        <v>2481.576991122213</v>
      </c>
      <c r="AO5" s="71">
        <f t="shared" si="0"/>
        <v>2568.5809130364673</v>
      </c>
      <c r="AP5" s="71">
        <f t="shared" si="0"/>
        <v>2764.64508781418</v>
      </c>
      <c r="AQ5" s="71">
        <f t="shared" si="0"/>
        <v>2821.806118446324</v>
      </c>
      <c r="AR5" s="71">
        <f t="shared" si="0"/>
        <v>2756.3246343646642</v>
      </c>
      <c r="AS5" s="71">
        <f t="shared" si="0"/>
        <v>3014.278444401843</v>
      </c>
      <c r="AT5" s="71">
        <f t="shared" si="0"/>
        <v>2855.5296559713906</v>
      </c>
      <c r="AU5" s="71">
        <f t="shared" si="0"/>
        <v>2767.1746056860293</v>
      </c>
      <c r="AV5" s="71">
        <f t="shared" si="0"/>
        <v>2800.5970565383864</v>
      </c>
      <c r="AW5" s="71">
        <f t="shared" si="0"/>
        <v>2735.134006334648</v>
      </c>
      <c r="AX5" s="71">
        <f t="shared" si="0"/>
        <v>2615.9420140456427</v>
      </c>
      <c r="AY5" s="71">
        <f t="shared" si="0"/>
        <v>2602.586414013222</v>
      </c>
      <c r="AZ5" s="71">
        <f t="shared" si="0"/>
        <v>2613.829641396902</v>
      </c>
      <c r="BA5" s="71">
        <f t="shared" si="0"/>
        <v>2489.73153967044</v>
      </c>
      <c r="BB5" s="71">
        <f t="shared" si="0"/>
        <v>2403.765370202634</v>
      </c>
      <c r="BC5" s="71">
        <f t="shared" si="0"/>
        <v>2384.521209920069</v>
      </c>
      <c r="BD5" s="71">
        <f t="shared" si="0"/>
        <v>2174.426215595933</v>
      </c>
      <c r="BE5" s="71">
        <f t="shared" si="0"/>
        <v>2225.901458635064</v>
      </c>
      <c r="BF5" s="71">
        <f t="shared" si="0"/>
        <v>2016.1259848615584</v>
      </c>
      <c r="BG5" s="71">
        <f t="shared" si="0"/>
        <v>2014.6581085969524</v>
      </c>
      <c r="BH5" s="71">
        <f t="shared" si="0"/>
        <v>2005.03637312722</v>
      </c>
      <c r="BI5" s="71">
        <f t="shared" si="0"/>
        <v>1899.6294153456925</v>
      </c>
      <c r="BJ5" s="71">
        <f t="shared" si="0"/>
        <v>1720.0033748098804</v>
      </c>
      <c r="BK5" s="71">
        <f t="shared" si="0"/>
        <v>1625.870367541901</v>
      </c>
      <c r="BL5" s="71">
        <f t="shared" si="0"/>
        <v>1494.5571556980822</v>
      </c>
      <c r="BM5" s="71">
        <f t="shared" si="0"/>
        <v>1499.597561467603</v>
      </c>
      <c r="BN5" s="71">
        <f t="shared" si="0"/>
        <v>1521.8228624165565</v>
      </c>
      <c r="BO5" s="71">
        <f t="shared" si="0"/>
        <v>1426.9090326028313</v>
      </c>
      <c r="BP5" s="71">
        <f t="shared" si="0"/>
        <v>1306.2716503122297</v>
      </c>
      <c r="BQ5" s="71">
        <f t="shared" si="0"/>
        <v>1397.9844985814316</v>
      </c>
      <c r="BR5" s="71">
        <f aca="true" t="shared" si="1" ref="BR5:DC5">SUM(BR3:BR4)</f>
        <v>1222.7546422835235</v>
      </c>
      <c r="BS5" s="71">
        <f t="shared" si="1"/>
        <v>1186.490930348614</v>
      </c>
      <c r="BT5" s="71">
        <f t="shared" si="1"/>
        <v>963.1421653524258</v>
      </c>
      <c r="BU5" s="71">
        <f t="shared" si="1"/>
        <v>839.2635252685624</v>
      </c>
      <c r="BV5" s="71">
        <f t="shared" si="1"/>
        <v>933.7880180111512</v>
      </c>
      <c r="BW5" s="71">
        <f t="shared" si="1"/>
        <v>756.6971574805646</v>
      </c>
      <c r="BX5" s="71">
        <f t="shared" si="1"/>
        <v>709.3140823630554</v>
      </c>
      <c r="BY5" s="71">
        <f t="shared" si="1"/>
        <v>667.216749960183</v>
      </c>
      <c r="BZ5" s="71">
        <f t="shared" si="1"/>
        <v>680.2866201504355</v>
      </c>
      <c r="CA5" s="71">
        <f t="shared" si="1"/>
        <v>541.2801995386985</v>
      </c>
      <c r="CB5" s="71">
        <f t="shared" si="1"/>
        <v>518.153484875272</v>
      </c>
      <c r="CC5" s="71">
        <f t="shared" si="1"/>
        <v>389.34711317666734</v>
      </c>
      <c r="CD5" s="71">
        <f t="shared" si="1"/>
        <v>475.89504747744684</v>
      </c>
      <c r="CE5" s="71">
        <f t="shared" si="1"/>
        <v>402.443834199412</v>
      </c>
      <c r="CF5" s="71">
        <f t="shared" si="1"/>
        <v>388.3964729359589</v>
      </c>
      <c r="CG5" s="71">
        <f t="shared" si="1"/>
        <v>282.6496888195502</v>
      </c>
      <c r="CH5" s="71">
        <f t="shared" si="1"/>
        <v>218.2688786639913</v>
      </c>
      <c r="CI5" s="71">
        <f t="shared" si="1"/>
        <v>221.3758822947923</v>
      </c>
      <c r="CJ5" s="71">
        <f t="shared" si="1"/>
        <v>217.31823842328288</v>
      </c>
      <c r="CK5" s="71">
        <f t="shared" si="1"/>
        <v>149.86622574691256</v>
      </c>
      <c r="CL5" s="71">
        <f t="shared" si="1"/>
        <v>141.81806508512412</v>
      </c>
      <c r="CM5" s="71">
        <f t="shared" si="1"/>
        <v>115.70965067586013</v>
      </c>
      <c r="CN5" s="71">
        <f t="shared" si="1"/>
        <v>95.5556854807738</v>
      </c>
      <c r="CO5" s="71">
        <f t="shared" si="1"/>
        <v>63.35409255612261</v>
      </c>
      <c r="CP5" s="71">
        <f t="shared" si="1"/>
        <v>77.4462052070626</v>
      </c>
      <c r="CQ5" s="71">
        <f t="shared" si="1"/>
        <v>56.337124632519135</v>
      </c>
      <c r="CR5" s="71">
        <f t="shared" si="1"/>
        <v>49.288830737674786</v>
      </c>
      <c r="CS5" s="71">
        <f t="shared" si="1"/>
        <v>25.144348752309444</v>
      </c>
      <c r="CT5" s="71">
        <f t="shared" si="1"/>
        <v>31.188300741461</v>
      </c>
      <c r="CU5" s="71">
        <f t="shared" si="1"/>
        <v>14.08316237344261</v>
      </c>
      <c r="CV5" s="71">
        <f t="shared" si="1"/>
        <v>13.078820467749814</v>
      </c>
      <c r="CW5" s="71">
        <f t="shared" si="1"/>
        <v>9.056977706229938</v>
      </c>
      <c r="CX5" s="71">
        <f t="shared" si="1"/>
        <v>18.105005134962486</v>
      </c>
      <c r="CY5" s="71">
        <f t="shared" si="1"/>
        <v>9.052502567481243</v>
      </c>
      <c r="CZ5" s="71">
        <f t="shared" si="1"/>
        <v>6.030526572905467</v>
      </c>
      <c r="DA5" s="71">
        <f t="shared" si="1"/>
        <v>3.0264511333244717</v>
      </c>
      <c r="DB5" s="71">
        <f t="shared" si="1"/>
        <v>73.43778786178882</v>
      </c>
      <c r="DC5" s="234">
        <f t="shared" si="1"/>
        <v>155693</v>
      </c>
    </row>
    <row r="6" spans="2:192" ht="21.75">
      <c r="B6" s="47">
        <v>2</v>
      </c>
      <c r="C6" s="48" t="s">
        <v>61</v>
      </c>
      <c r="D6" s="50" t="s">
        <v>36</v>
      </c>
      <c r="E6" s="71">
        <v>564.7142504829627</v>
      </c>
      <c r="F6" s="71">
        <v>572.7528875005138</v>
      </c>
      <c r="G6" s="71">
        <v>561.699761601381</v>
      </c>
      <c r="H6" s="71">
        <v>542.6079986846972</v>
      </c>
      <c r="I6" s="71">
        <v>608.9267540794937</v>
      </c>
      <c r="J6" s="71">
        <v>658.1634058119939</v>
      </c>
      <c r="K6" s="71">
        <v>611.9412429610752</v>
      </c>
      <c r="L6" s="71">
        <v>629.0233466233713</v>
      </c>
      <c r="M6" s="71">
        <v>594.8591392987793</v>
      </c>
      <c r="N6" s="71">
        <v>577.7770356364832</v>
      </c>
      <c r="O6" s="71">
        <v>679.2648279830655</v>
      </c>
      <c r="P6" s="71">
        <v>695.3421020181676</v>
      </c>
      <c r="Q6" s="71">
        <v>757.6415389041885</v>
      </c>
      <c r="R6" s="71">
        <v>780.7526203296477</v>
      </c>
      <c r="S6" s="71">
        <v>808.8878498910765</v>
      </c>
      <c r="T6" s="71">
        <v>829.7593404360696</v>
      </c>
      <c r="U6" s="71">
        <v>859.9324073610176</v>
      </c>
      <c r="V6" s="71">
        <v>841.8285672060488</v>
      </c>
      <c r="W6" s="71">
        <v>812.661269178599</v>
      </c>
      <c r="X6" s="71">
        <v>789.5285845361389</v>
      </c>
      <c r="Y6" s="71">
        <v>793.551660126132</v>
      </c>
      <c r="Z6" s="71">
        <v>744.268984148717</v>
      </c>
      <c r="AA6" s="71">
        <v>613.5190274739423</v>
      </c>
      <c r="AB6" s="71">
        <v>624.5824853464233</v>
      </c>
      <c r="AC6" s="71">
        <v>729.182450686243</v>
      </c>
      <c r="AD6" s="71">
        <v>775.4478199711632</v>
      </c>
      <c r="AE6" s="71">
        <v>796.5689668186268</v>
      </c>
      <c r="AF6" s="71">
        <v>819.7016514610868</v>
      </c>
      <c r="AG6" s="71">
        <v>758.3497487136926</v>
      </c>
      <c r="AH6" s="71">
        <v>800.5920424086198</v>
      </c>
      <c r="AI6" s="71">
        <v>788.5228156386406</v>
      </c>
      <c r="AJ6" s="71">
        <v>817.6901136660904</v>
      </c>
      <c r="AK6" s="71">
        <v>888.093936490969</v>
      </c>
      <c r="AL6" s="71">
        <v>838.811260513554</v>
      </c>
      <c r="AM6" s="71">
        <v>892.117012080962</v>
      </c>
      <c r="AN6" s="71">
        <v>838.811260513554</v>
      </c>
      <c r="AO6" s="71">
        <v>907.203545543436</v>
      </c>
      <c r="AP6" s="71">
        <v>885.0766297984742</v>
      </c>
      <c r="AQ6" s="71">
        <v>851.8862561810314</v>
      </c>
      <c r="AR6" s="71">
        <v>1000.7400530107748</v>
      </c>
      <c r="AS6" s="71">
        <v>944.4169947508719</v>
      </c>
      <c r="AT6" s="71">
        <v>855.9093317710244</v>
      </c>
      <c r="AU6" s="71">
        <v>954.4746837258546</v>
      </c>
      <c r="AV6" s="71">
        <v>968.5554482908303</v>
      </c>
      <c r="AW6" s="71">
        <v>880.0477853109828</v>
      </c>
      <c r="AX6" s="71">
        <v>823.72472705108</v>
      </c>
      <c r="AY6" s="71">
        <v>746.2805219437134</v>
      </c>
      <c r="AZ6" s="71">
        <v>828.7535715385712</v>
      </c>
      <c r="BA6" s="71">
        <v>688.9516947863123</v>
      </c>
      <c r="BB6" s="71">
        <v>708.0613038387794</v>
      </c>
      <c r="BC6" s="71">
        <v>650.7324766813782</v>
      </c>
      <c r="BD6" s="71">
        <v>604.4671073964579</v>
      </c>
      <c r="BE6" s="71">
        <v>633.6344054239077</v>
      </c>
      <c r="BF6" s="71">
        <v>555.1844314190429</v>
      </c>
      <c r="BG6" s="71">
        <v>602.4555696014614</v>
      </c>
      <c r="BH6" s="71">
        <v>589.3805739339839</v>
      </c>
      <c r="BI6" s="71">
        <v>526.0171333915932</v>
      </c>
      <c r="BJ6" s="71">
        <v>436.5037015142475</v>
      </c>
      <c r="BK6" s="71">
        <v>483.774839696666</v>
      </c>
      <c r="BL6" s="71">
        <v>485.78637749166256</v>
      </c>
      <c r="BM6" s="71">
        <v>389.8738953512269</v>
      </c>
      <c r="BN6" s="71">
        <v>417.0042952854618</v>
      </c>
      <c r="BO6" s="71">
        <v>393.89321386000245</v>
      </c>
      <c r="BP6" s="71">
        <v>386.8594064696453</v>
      </c>
      <c r="BQ6" s="71">
        <v>375.80628057051257</v>
      </c>
      <c r="BR6" s="71">
        <v>308.4826955485223</v>
      </c>
      <c r="BS6" s="71">
        <v>353.7000287722471</v>
      </c>
      <c r="BT6" s="71">
        <v>276.32814747831804</v>
      </c>
      <c r="BU6" s="71">
        <v>236.1349623905627</v>
      </c>
      <c r="BV6" s="71">
        <v>268.28951046076696</v>
      </c>
      <c r="BW6" s="71">
        <v>175.84518475892966</v>
      </c>
      <c r="BX6" s="71">
        <v>183.88382177648074</v>
      </c>
      <c r="BY6" s="71">
        <v>155.74859221505199</v>
      </c>
      <c r="BZ6" s="71">
        <v>148.71478482469482</v>
      </c>
      <c r="CA6" s="71">
        <v>125.60370339923548</v>
      </c>
      <c r="CB6" s="71">
        <v>143.6906366887254</v>
      </c>
      <c r="CC6" s="71">
        <v>94.45398495622509</v>
      </c>
      <c r="CD6" s="71">
        <v>87.42017756586789</v>
      </c>
      <c r="CE6" s="71">
        <v>97.46847383780673</v>
      </c>
      <c r="CF6" s="71">
        <v>78.37671092112294</v>
      </c>
      <c r="CG6" s="71">
        <v>64.30909614040857</v>
      </c>
      <c r="CH6" s="71">
        <v>54.260799868469725</v>
      </c>
      <c r="CI6" s="71">
        <v>41.19801471494924</v>
      </c>
      <c r="CJ6" s="71">
        <v>32.154548070204285</v>
      </c>
      <c r="CK6" s="71">
        <v>25.120740679847096</v>
      </c>
      <c r="CL6" s="71">
        <v>20.096592543877676</v>
      </c>
      <c r="CM6" s="71">
        <v>16.077274035102143</v>
      </c>
      <c r="CN6" s="71">
        <v>14.067614780714374</v>
      </c>
      <c r="CO6" s="71">
        <v>13.06278515352049</v>
      </c>
      <c r="CP6" s="71">
        <v>3.0144888815816517</v>
      </c>
      <c r="CQ6" s="71">
        <v>7.033807390357187</v>
      </c>
      <c r="CR6" s="71">
        <v>5.024148135969419</v>
      </c>
      <c r="CS6" s="71">
        <v>3.0144888815816517</v>
      </c>
      <c r="CT6" s="71">
        <v>3.0144888815816517</v>
      </c>
      <c r="CU6" s="71">
        <v>1.004829627193884</v>
      </c>
      <c r="CV6" s="71">
        <v>2.009659254387768</v>
      </c>
      <c r="CW6" s="71">
        <v>2.009659254387768</v>
      </c>
      <c r="CX6" s="71">
        <v>3.0144888815816517</v>
      </c>
      <c r="CY6" s="71">
        <v>1.004829627193884</v>
      </c>
      <c r="CZ6" s="71">
        <v>0</v>
      </c>
      <c r="DA6" s="71">
        <v>0</v>
      </c>
      <c r="DB6" s="71">
        <v>7.033807390357187</v>
      </c>
      <c r="DC6" s="234">
        <v>48925</v>
      </c>
      <c r="DD6" t="s">
        <v>40</v>
      </c>
      <c r="DE6" t="s">
        <v>40</v>
      </c>
      <c r="DF6" t="s">
        <v>40</v>
      </c>
      <c r="DG6" t="s">
        <v>40</v>
      </c>
      <c r="DH6" t="s">
        <v>40</v>
      </c>
      <c r="DI6" s="13" t="s">
        <v>40</v>
      </c>
      <c r="DJ6" s="44" t="s">
        <v>40</v>
      </c>
      <c r="DK6" s="44" t="s">
        <v>40</v>
      </c>
      <c r="DL6" s="44" t="s">
        <v>40</v>
      </c>
      <c r="DM6" s="44" t="s">
        <v>40</v>
      </c>
      <c r="DN6" s="44" t="s">
        <v>40</v>
      </c>
      <c r="DO6" s="44" t="s">
        <v>40</v>
      </c>
      <c r="DP6" s="44" t="s">
        <v>40</v>
      </c>
      <c r="DQ6" s="44" t="s">
        <v>40</v>
      </c>
      <c r="DR6" s="44" t="s">
        <v>40</v>
      </c>
      <c r="DS6" s="44" t="s">
        <v>40</v>
      </c>
      <c r="DT6" s="44" t="s">
        <v>40</v>
      </c>
      <c r="DU6" s="44" t="s">
        <v>40</v>
      </c>
      <c r="DV6" s="44" t="s">
        <v>40</v>
      </c>
      <c r="DW6" s="44" t="s">
        <v>40</v>
      </c>
      <c r="DX6" s="44" t="s">
        <v>40</v>
      </c>
      <c r="DY6" s="44" t="s">
        <v>40</v>
      </c>
      <c r="DZ6" s="44" t="s">
        <v>40</v>
      </c>
      <c r="EA6" s="44" t="s">
        <v>40</v>
      </c>
      <c r="EB6" s="44" t="s">
        <v>40</v>
      </c>
      <c r="EC6" s="44" t="s">
        <v>40</v>
      </c>
      <c r="ED6" s="44" t="s">
        <v>40</v>
      </c>
      <c r="EE6" s="44" t="s">
        <v>40</v>
      </c>
      <c r="EF6" s="44" t="s">
        <v>40</v>
      </c>
      <c r="EG6" s="44" t="s">
        <v>40</v>
      </c>
      <c r="EH6" s="44" t="s">
        <v>40</v>
      </c>
      <c r="EI6" s="44" t="s">
        <v>40</v>
      </c>
      <c r="EJ6" s="44" t="s">
        <v>40</v>
      </c>
      <c r="EK6" s="44" t="s">
        <v>40</v>
      </c>
      <c r="EL6" s="44" t="s">
        <v>40</v>
      </c>
      <c r="EM6" s="44" t="s">
        <v>40</v>
      </c>
      <c r="EN6" s="44" t="s">
        <v>40</v>
      </c>
      <c r="EO6" s="44" t="s">
        <v>40</v>
      </c>
      <c r="EP6" s="44" t="s">
        <v>40</v>
      </c>
      <c r="EQ6" s="44" t="s">
        <v>40</v>
      </c>
      <c r="ER6" s="44" t="s">
        <v>40</v>
      </c>
      <c r="ES6" s="44" t="s">
        <v>40</v>
      </c>
      <c r="ET6" s="44" t="s">
        <v>40</v>
      </c>
      <c r="EU6" s="44" t="s">
        <v>40</v>
      </c>
      <c r="EV6" s="44" t="s">
        <v>40</v>
      </c>
      <c r="EW6" s="44" t="s">
        <v>40</v>
      </c>
      <c r="EX6" s="44" t="s">
        <v>40</v>
      </c>
      <c r="EY6" s="44" t="s">
        <v>40</v>
      </c>
      <c r="EZ6" s="44" t="s">
        <v>40</v>
      </c>
      <c r="FA6" s="44" t="s">
        <v>40</v>
      </c>
      <c r="FB6" s="44" t="s">
        <v>40</v>
      </c>
      <c r="FC6" s="44" t="s">
        <v>40</v>
      </c>
      <c r="FD6" s="44" t="s">
        <v>40</v>
      </c>
      <c r="FE6" s="44" t="s">
        <v>40</v>
      </c>
      <c r="FF6" s="44" t="s">
        <v>40</v>
      </c>
      <c r="FG6" s="44" t="s">
        <v>40</v>
      </c>
      <c r="FH6" s="44" t="s">
        <v>40</v>
      </c>
      <c r="FI6" s="44" t="s">
        <v>40</v>
      </c>
      <c r="FJ6" s="44" t="s">
        <v>40</v>
      </c>
      <c r="FK6" s="44" t="s">
        <v>40</v>
      </c>
      <c r="FL6" s="44" t="s">
        <v>40</v>
      </c>
      <c r="FM6" s="44" t="s">
        <v>40</v>
      </c>
      <c r="FN6" s="44" t="s">
        <v>40</v>
      </c>
      <c r="FO6" s="44" t="s">
        <v>40</v>
      </c>
      <c r="FP6" s="44" t="s">
        <v>40</v>
      </c>
      <c r="FQ6" s="44" t="s">
        <v>40</v>
      </c>
      <c r="FR6" s="44" t="s">
        <v>40</v>
      </c>
      <c r="FS6" s="44" t="s">
        <v>40</v>
      </c>
      <c r="FT6" s="44" t="s">
        <v>40</v>
      </c>
      <c r="FU6" s="44" t="s">
        <v>40</v>
      </c>
      <c r="FV6" s="44" t="s">
        <v>40</v>
      </c>
      <c r="FW6" s="44" t="s">
        <v>40</v>
      </c>
      <c r="FX6" s="44" t="s">
        <v>40</v>
      </c>
      <c r="FY6" s="44" t="s">
        <v>40</v>
      </c>
      <c r="FZ6" s="44" t="s">
        <v>40</v>
      </c>
      <c r="GA6" s="44" t="s">
        <v>40</v>
      </c>
      <c r="GB6" s="44" t="s">
        <v>40</v>
      </c>
      <c r="GC6" s="44" t="s">
        <v>40</v>
      </c>
      <c r="GD6" s="44" t="s">
        <v>40</v>
      </c>
      <c r="GE6" s="44" t="s">
        <v>40</v>
      </c>
      <c r="GF6" s="44" t="s">
        <v>40</v>
      </c>
      <c r="GG6" s="44" t="s">
        <v>40</v>
      </c>
      <c r="GH6" s="44" t="s">
        <v>40</v>
      </c>
      <c r="GI6" s="44" t="s">
        <v>40</v>
      </c>
      <c r="GJ6" s="44" t="s">
        <v>40</v>
      </c>
    </row>
    <row r="7" spans="2:107" ht="21.75">
      <c r="B7" s="51"/>
      <c r="C7" s="52"/>
      <c r="D7" s="50" t="s">
        <v>37</v>
      </c>
      <c r="E7" s="71">
        <v>544.2258044744101</v>
      </c>
      <c r="F7" s="71">
        <v>501.0492185105731</v>
      </c>
      <c r="G7" s="71">
        <v>515.1067116150781</v>
      </c>
      <c r="H7" s="71">
        <v>521.1313515170089</v>
      </c>
      <c r="I7" s="71">
        <v>629.5748697517622</v>
      </c>
      <c r="J7" s="71">
        <v>548.2422310756972</v>
      </c>
      <c r="K7" s="71">
        <v>587.402390438247</v>
      </c>
      <c r="L7" s="71">
        <v>559.2874042292369</v>
      </c>
      <c r="M7" s="71">
        <v>545.2299111247319</v>
      </c>
      <c r="N7" s="71">
        <v>608.4886300950046</v>
      </c>
      <c r="O7" s="71">
        <v>577.3613239350291</v>
      </c>
      <c r="P7" s="71">
        <v>653.6734293594851</v>
      </c>
      <c r="Q7" s="71">
        <v>688.8171621207478</v>
      </c>
      <c r="R7" s="71">
        <v>764.125160894882</v>
      </c>
      <c r="S7" s="71">
        <v>763.1210542445602</v>
      </c>
      <c r="T7" s="71">
        <v>758.391077535284</v>
      </c>
      <c r="U7" s="71">
        <v>778.4809074037684</v>
      </c>
      <c r="V7" s="71">
        <v>767.4315009761019</v>
      </c>
      <c r="W7" s="71">
        <v>768.4359924695262</v>
      </c>
      <c r="X7" s="71">
        <v>785.5123478577378</v>
      </c>
      <c r="Y7" s="71">
        <v>748.3461626010419</v>
      </c>
      <c r="Z7" s="71">
        <v>758.391077535284</v>
      </c>
      <c r="AA7" s="71">
        <v>683.0542155284677</v>
      </c>
      <c r="AB7" s="71">
        <v>685.0631985153161</v>
      </c>
      <c r="AC7" s="71">
        <v>651.914979232317</v>
      </c>
      <c r="AD7" s="71">
        <v>740.3102306536481</v>
      </c>
      <c r="AE7" s="71">
        <v>776.4719244169199</v>
      </c>
      <c r="AF7" s="71">
        <v>754.3731115615872</v>
      </c>
      <c r="AG7" s="71">
        <v>716.2024348114669</v>
      </c>
      <c r="AH7" s="71">
        <v>796.5617542854043</v>
      </c>
      <c r="AI7" s="71">
        <v>757.3865860418598</v>
      </c>
      <c r="AJ7" s="71">
        <v>826.6964990881307</v>
      </c>
      <c r="AK7" s="71">
        <v>837.7459055157972</v>
      </c>
      <c r="AL7" s="71">
        <v>811.6291266867676</v>
      </c>
      <c r="AM7" s="71">
        <v>878.9300567461901</v>
      </c>
      <c r="AN7" s="71">
        <v>890.9839546672807</v>
      </c>
      <c r="AO7" s="71">
        <v>901.0288696015228</v>
      </c>
      <c r="AP7" s="71">
        <v>901.0288696015228</v>
      </c>
      <c r="AQ7" s="71">
        <v>873.907599279069</v>
      </c>
      <c r="AR7" s="71">
        <v>985.4061550491571</v>
      </c>
      <c r="AS7" s="71">
        <v>951.2534442727338</v>
      </c>
      <c r="AT7" s="71">
        <v>892.9929376541292</v>
      </c>
      <c r="AU7" s="71">
        <v>900.0243781080986</v>
      </c>
      <c r="AV7" s="71">
        <v>1010.5184423847626</v>
      </c>
      <c r="AW7" s="71">
        <v>856.8312438908573</v>
      </c>
      <c r="AX7" s="71">
        <v>812.6336181801918</v>
      </c>
      <c r="AY7" s="71">
        <v>760.4000605221324</v>
      </c>
      <c r="AZ7" s="71">
        <v>790.534805324859</v>
      </c>
      <c r="BA7" s="71">
        <v>694.1036219561341</v>
      </c>
      <c r="BB7" s="71">
        <v>615.7532854690452</v>
      </c>
      <c r="BC7" s="71">
        <v>648.9015047520444</v>
      </c>
      <c r="BD7" s="71">
        <v>663.9688771534076</v>
      </c>
      <c r="BE7" s="71">
        <v>634.8386238441053</v>
      </c>
      <c r="BF7" s="71">
        <v>599.6814215742577</v>
      </c>
      <c r="BG7" s="71">
        <v>641.8700642980748</v>
      </c>
      <c r="BH7" s="71">
        <v>597.6724385874093</v>
      </c>
      <c r="BI7" s="71">
        <v>542.4254064490773</v>
      </c>
      <c r="BJ7" s="71">
        <v>457.04362950801885</v>
      </c>
      <c r="BK7" s="71">
        <v>522.3355765805929</v>
      </c>
      <c r="BL7" s="71">
        <v>504.2547296989571</v>
      </c>
      <c r="BM7" s="71">
        <v>466.90959239963223</v>
      </c>
      <c r="BN7" s="71">
        <v>448.83567269384</v>
      </c>
      <c r="BO7" s="71">
        <v>499.0410052099295</v>
      </c>
      <c r="BP7" s="71">
        <v>394.6139135764634</v>
      </c>
      <c r="BQ7" s="71">
        <v>427.74943303708244</v>
      </c>
      <c r="BR7" s="71">
        <v>362.4825007661661</v>
      </c>
      <c r="BS7" s="71">
        <v>369.5112473184186</v>
      </c>
      <c r="BT7" s="71">
        <v>290.18682194299726</v>
      </c>
      <c r="BU7" s="71">
        <v>280.14575543977935</v>
      </c>
      <c r="BV7" s="71">
        <v>294.2032485442844</v>
      </c>
      <c r="BW7" s="71">
        <v>210.86239656757584</v>
      </c>
      <c r="BX7" s="71">
        <v>255.0430891817346</v>
      </c>
      <c r="BY7" s="71">
        <v>216.8870364695066</v>
      </c>
      <c r="BZ7" s="71">
        <v>215.8829298191848</v>
      </c>
      <c r="CA7" s="71">
        <v>168.68991725406067</v>
      </c>
      <c r="CB7" s="71">
        <v>198.81311676371436</v>
      </c>
      <c r="CC7" s="71">
        <v>166.6817039534171</v>
      </c>
      <c r="CD7" s="71">
        <v>138.566717744407</v>
      </c>
      <c r="CE7" s="71">
        <v>123.50511798958014</v>
      </c>
      <c r="CF7" s="71">
        <v>113.46405148636224</v>
      </c>
      <c r="CG7" s="71">
        <v>104.42709163346613</v>
      </c>
      <c r="CH7" s="71">
        <v>82.33674532638676</v>
      </c>
      <c r="CI7" s="71">
        <v>83.34085197670855</v>
      </c>
      <c r="CJ7" s="71">
        <v>66.27103892123813</v>
      </c>
      <c r="CK7" s="71">
        <v>45.18479926448054</v>
      </c>
      <c r="CL7" s="71">
        <v>40.16426601287159</v>
      </c>
      <c r="CM7" s="71">
        <v>26.106772908366533</v>
      </c>
      <c r="CN7" s="71">
        <v>37.15194606190622</v>
      </c>
      <c r="CO7" s="71">
        <v>18.073919705792214</v>
      </c>
      <c r="CP7" s="71">
        <v>20.082133006435797</v>
      </c>
      <c r="CQ7" s="71">
        <v>11.045173153539688</v>
      </c>
      <c r="CR7" s="71">
        <v>15.061599754826846</v>
      </c>
      <c r="CS7" s="71">
        <v>6.024639901930739</v>
      </c>
      <c r="CT7" s="71">
        <v>7.028746552252528</v>
      </c>
      <c r="CU7" s="71">
        <v>5.020533251608949</v>
      </c>
      <c r="CV7" s="71">
        <v>4.016426601287159</v>
      </c>
      <c r="CW7" s="71">
        <v>1.0041066503217897</v>
      </c>
      <c r="CX7" s="71">
        <v>0</v>
      </c>
      <c r="CY7" s="71">
        <v>1.0041066503217897</v>
      </c>
      <c r="CZ7" s="71">
        <v>1.0041066503217897</v>
      </c>
      <c r="DA7" s="71">
        <v>2.0082133006435794</v>
      </c>
      <c r="DB7" s="71">
        <v>2.0082133006435794</v>
      </c>
      <c r="DC7" s="234">
        <v>49159</v>
      </c>
    </row>
    <row r="8" spans="2:107" ht="21.75">
      <c r="B8" s="53"/>
      <c r="C8" s="54"/>
      <c r="D8" s="50" t="s">
        <v>38</v>
      </c>
      <c r="E8" s="71">
        <f aca="true" t="shared" si="2" ref="E8:BP8">SUM(E6:E7)</f>
        <v>1108.940054957373</v>
      </c>
      <c r="F8" s="71">
        <f t="shared" si="2"/>
        <v>1073.8021060110868</v>
      </c>
      <c r="G8" s="71">
        <f t="shared" si="2"/>
        <v>1076.8064732164592</v>
      </c>
      <c r="H8" s="71">
        <f t="shared" si="2"/>
        <v>1063.7393502017062</v>
      </c>
      <c r="I8" s="71">
        <f t="shared" si="2"/>
        <v>1238.501623831256</v>
      </c>
      <c r="J8" s="71">
        <f t="shared" si="2"/>
        <v>1206.4056368876911</v>
      </c>
      <c r="K8" s="71">
        <f t="shared" si="2"/>
        <v>1199.3436333993222</v>
      </c>
      <c r="L8" s="71">
        <f t="shared" si="2"/>
        <v>1188.3107508526082</v>
      </c>
      <c r="M8" s="71">
        <f t="shared" si="2"/>
        <v>1140.0890504235113</v>
      </c>
      <c r="N8" s="71">
        <f t="shared" si="2"/>
        <v>1186.2656657314878</v>
      </c>
      <c r="O8" s="71">
        <f t="shared" si="2"/>
        <v>1256.6261519180946</v>
      </c>
      <c r="P8" s="71">
        <f t="shared" si="2"/>
        <v>1349.0155313776527</v>
      </c>
      <c r="Q8" s="71">
        <f t="shared" si="2"/>
        <v>1446.458701024936</v>
      </c>
      <c r="R8" s="71">
        <f t="shared" si="2"/>
        <v>1544.8777812245298</v>
      </c>
      <c r="S8" s="71">
        <f t="shared" si="2"/>
        <v>1572.0089041356368</v>
      </c>
      <c r="T8" s="71">
        <f t="shared" si="2"/>
        <v>1588.1504179713536</v>
      </c>
      <c r="U8" s="71">
        <f t="shared" si="2"/>
        <v>1638.4133147647858</v>
      </c>
      <c r="V8" s="71">
        <f t="shared" si="2"/>
        <v>1609.2600681821507</v>
      </c>
      <c r="W8" s="71">
        <f t="shared" si="2"/>
        <v>1581.0972616481254</v>
      </c>
      <c r="X8" s="71">
        <f t="shared" si="2"/>
        <v>1575.0409323938766</v>
      </c>
      <c r="Y8" s="71">
        <f t="shared" si="2"/>
        <v>1541.897822727174</v>
      </c>
      <c r="Z8" s="71">
        <f t="shared" si="2"/>
        <v>1502.660061684001</v>
      </c>
      <c r="AA8" s="71">
        <f t="shared" si="2"/>
        <v>1296.57324300241</v>
      </c>
      <c r="AB8" s="71">
        <f t="shared" si="2"/>
        <v>1309.6456838617394</v>
      </c>
      <c r="AC8" s="71">
        <f t="shared" si="2"/>
        <v>1381.09742991856</v>
      </c>
      <c r="AD8" s="71">
        <f t="shared" si="2"/>
        <v>1515.7580506248114</v>
      </c>
      <c r="AE8" s="71">
        <f t="shared" si="2"/>
        <v>1573.0408912355467</v>
      </c>
      <c r="AF8" s="71">
        <f t="shared" si="2"/>
        <v>1574.074763022674</v>
      </c>
      <c r="AG8" s="71">
        <f t="shared" si="2"/>
        <v>1474.5521835251595</v>
      </c>
      <c r="AH8" s="71">
        <f t="shared" si="2"/>
        <v>1597.153796694024</v>
      </c>
      <c r="AI8" s="71">
        <f t="shared" si="2"/>
        <v>1545.9094016805004</v>
      </c>
      <c r="AJ8" s="71">
        <f t="shared" si="2"/>
        <v>1644.386612754221</v>
      </c>
      <c r="AK8" s="71">
        <f t="shared" si="2"/>
        <v>1725.839842006766</v>
      </c>
      <c r="AL8" s="71">
        <f t="shared" si="2"/>
        <v>1650.4403872003215</v>
      </c>
      <c r="AM8" s="71">
        <f t="shared" si="2"/>
        <v>1771.047068827152</v>
      </c>
      <c r="AN8" s="71">
        <f t="shared" si="2"/>
        <v>1729.7952151808347</v>
      </c>
      <c r="AO8" s="71">
        <f t="shared" si="2"/>
        <v>1808.2324151449588</v>
      </c>
      <c r="AP8" s="71">
        <f t="shared" si="2"/>
        <v>1786.105499399997</v>
      </c>
      <c r="AQ8" s="71">
        <f t="shared" si="2"/>
        <v>1725.7938554601005</v>
      </c>
      <c r="AR8" s="71">
        <f t="shared" si="2"/>
        <v>1986.1462080599317</v>
      </c>
      <c r="AS8" s="71">
        <f t="shared" si="2"/>
        <v>1895.6704390236057</v>
      </c>
      <c r="AT8" s="71">
        <f t="shared" si="2"/>
        <v>1748.9022694251535</v>
      </c>
      <c r="AU8" s="71">
        <f t="shared" si="2"/>
        <v>1854.4990618339532</v>
      </c>
      <c r="AV8" s="71">
        <f t="shared" si="2"/>
        <v>1979.0738906755928</v>
      </c>
      <c r="AW8" s="71">
        <f t="shared" si="2"/>
        <v>1736.8790292018402</v>
      </c>
      <c r="AX8" s="71">
        <f t="shared" si="2"/>
        <v>1636.3583452312719</v>
      </c>
      <c r="AY8" s="71">
        <f t="shared" si="2"/>
        <v>1506.6805824658459</v>
      </c>
      <c r="AZ8" s="71">
        <f t="shared" si="2"/>
        <v>1619.2883768634301</v>
      </c>
      <c r="BA8" s="71">
        <f t="shared" si="2"/>
        <v>1383.0553167424464</v>
      </c>
      <c r="BB8" s="71">
        <f t="shared" si="2"/>
        <v>1323.8145893078245</v>
      </c>
      <c r="BC8" s="71">
        <f t="shared" si="2"/>
        <v>1299.6339814334226</v>
      </c>
      <c r="BD8" s="71">
        <f t="shared" si="2"/>
        <v>1268.4359845498655</v>
      </c>
      <c r="BE8" s="71">
        <f t="shared" si="2"/>
        <v>1268.4730292680129</v>
      </c>
      <c r="BF8" s="71">
        <f t="shared" si="2"/>
        <v>1154.8658529933005</v>
      </c>
      <c r="BG8" s="71">
        <f t="shared" si="2"/>
        <v>1244.3256338995361</v>
      </c>
      <c r="BH8" s="71">
        <f t="shared" si="2"/>
        <v>1187.0530125213932</v>
      </c>
      <c r="BI8" s="71">
        <f t="shared" si="2"/>
        <v>1068.4425398406706</v>
      </c>
      <c r="BJ8" s="71">
        <f t="shared" si="2"/>
        <v>893.5473310222663</v>
      </c>
      <c r="BK8" s="71">
        <f t="shared" si="2"/>
        <v>1006.110416277259</v>
      </c>
      <c r="BL8" s="71">
        <f t="shared" si="2"/>
        <v>990.0411071906196</v>
      </c>
      <c r="BM8" s="71">
        <f t="shared" si="2"/>
        <v>856.7834877508592</v>
      </c>
      <c r="BN8" s="71">
        <f t="shared" si="2"/>
        <v>865.8399679793018</v>
      </c>
      <c r="BO8" s="71">
        <f t="shared" si="2"/>
        <v>892.9342190699319</v>
      </c>
      <c r="BP8" s="71">
        <f t="shared" si="2"/>
        <v>781.4733200461087</v>
      </c>
      <c r="BQ8" s="71">
        <f aca="true" t="shared" si="3" ref="BQ8:DB8">SUM(BQ6:BQ7)</f>
        <v>803.555713607595</v>
      </c>
      <c r="BR8" s="71">
        <f t="shared" si="3"/>
        <v>670.9651963146885</v>
      </c>
      <c r="BS8" s="71">
        <f t="shared" si="3"/>
        <v>723.2112760906657</v>
      </c>
      <c r="BT8" s="71">
        <f t="shared" si="3"/>
        <v>566.5149694213153</v>
      </c>
      <c r="BU8" s="71">
        <f t="shared" si="3"/>
        <v>516.280717830342</v>
      </c>
      <c r="BV8" s="71">
        <f t="shared" si="3"/>
        <v>562.4927590050513</v>
      </c>
      <c r="BW8" s="71">
        <f t="shared" si="3"/>
        <v>386.70758132650553</v>
      </c>
      <c r="BX8" s="71">
        <f t="shared" si="3"/>
        <v>438.92691095821533</v>
      </c>
      <c r="BY8" s="71">
        <f t="shared" si="3"/>
        <v>372.6356286845586</v>
      </c>
      <c r="BZ8" s="71">
        <f t="shared" si="3"/>
        <v>364.5977146438796</v>
      </c>
      <c r="CA8" s="71">
        <f t="shared" si="3"/>
        <v>294.29362065329616</v>
      </c>
      <c r="CB8" s="71">
        <f t="shared" si="3"/>
        <v>342.50375345243975</v>
      </c>
      <c r="CC8" s="71">
        <f t="shared" si="3"/>
        <v>261.13568890964217</v>
      </c>
      <c r="CD8" s="71">
        <f t="shared" si="3"/>
        <v>225.98689531027486</v>
      </c>
      <c r="CE8" s="71">
        <f t="shared" si="3"/>
        <v>220.97359182738688</v>
      </c>
      <c r="CF8" s="71">
        <f t="shared" si="3"/>
        <v>191.84076240748516</v>
      </c>
      <c r="CG8" s="71">
        <f t="shared" si="3"/>
        <v>168.7361877738747</v>
      </c>
      <c r="CH8" s="71">
        <f t="shared" si="3"/>
        <v>136.59754519485648</v>
      </c>
      <c r="CI8" s="71">
        <f t="shared" si="3"/>
        <v>124.53886669165779</v>
      </c>
      <c r="CJ8" s="71">
        <f t="shared" si="3"/>
        <v>98.42558699144242</v>
      </c>
      <c r="CK8" s="71">
        <f t="shared" si="3"/>
        <v>70.30553994432763</v>
      </c>
      <c r="CL8" s="71">
        <f t="shared" si="3"/>
        <v>60.26085855674927</v>
      </c>
      <c r="CM8" s="71">
        <f t="shared" si="3"/>
        <v>42.18404694346867</v>
      </c>
      <c r="CN8" s="71">
        <f t="shared" si="3"/>
        <v>51.219560842620595</v>
      </c>
      <c r="CO8" s="71">
        <f t="shared" si="3"/>
        <v>31.136704859312704</v>
      </c>
      <c r="CP8" s="71">
        <f t="shared" si="3"/>
        <v>23.09662188801745</v>
      </c>
      <c r="CQ8" s="71">
        <f t="shared" si="3"/>
        <v>18.078980543896876</v>
      </c>
      <c r="CR8" s="71">
        <f t="shared" si="3"/>
        <v>20.085747890796263</v>
      </c>
      <c r="CS8" s="71">
        <f t="shared" si="3"/>
        <v>9.03912878351239</v>
      </c>
      <c r="CT8" s="71">
        <f t="shared" si="3"/>
        <v>10.04323543383418</v>
      </c>
      <c r="CU8" s="71">
        <f t="shared" si="3"/>
        <v>6.025362878802833</v>
      </c>
      <c r="CV8" s="71">
        <f t="shared" si="3"/>
        <v>6.026085855674927</v>
      </c>
      <c r="CW8" s="71">
        <f t="shared" si="3"/>
        <v>3.0137659047095573</v>
      </c>
      <c r="CX8" s="71">
        <f t="shared" si="3"/>
        <v>3.0144888815816517</v>
      </c>
      <c r="CY8" s="71">
        <f t="shared" si="3"/>
        <v>2.008936277515674</v>
      </c>
      <c r="CZ8" s="71">
        <f t="shared" si="3"/>
        <v>1.0041066503217897</v>
      </c>
      <c r="DA8" s="71">
        <f t="shared" si="3"/>
        <v>2.0082133006435794</v>
      </c>
      <c r="DB8" s="71">
        <f t="shared" si="3"/>
        <v>9.042020691000767</v>
      </c>
      <c r="DC8" s="234">
        <f>SUM(E8:DB8)</f>
        <v>98084.00000000004</v>
      </c>
    </row>
    <row r="9" spans="2:192" ht="21.75">
      <c r="B9" s="47">
        <v>3</v>
      </c>
      <c r="C9" s="48" t="s">
        <v>63</v>
      </c>
      <c r="D9" s="50" t="s">
        <v>36</v>
      </c>
      <c r="E9" s="71">
        <v>304.538479026941</v>
      </c>
      <c r="F9" s="71">
        <v>301.5232465613277</v>
      </c>
      <c r="G9" s="71">
        <v>299.5130915842522</v>
      </c>
      <c r="H9" s="71">
        <v>303.53340153840327</v>
      </c>
      <c r="I9" s="71">
        <v>317.6044863779319</v>
      </c>
      <c r="J9" s="71">
        <v>295.49278163010115</v>
      </c>
      <c r="K9" s="71">
        <v>334.6908036830738</v>
      </c>
      <c r="L9" s="71">
        <v>346.75173354552686</v>
      </c>
      <c r="M9" s="71">
        <v>317.6044863779319</v>
      </c>
      <c r="N9" s="71">
        <v>311.57402144670533</v>
      </c>
      <c r="O9" s="71">
        <v>386.95483308703723</v>
      </c>
      <c r="P9" s="71">
        <v>388.9649880641128</v>
      </c>
      <c r="Q9" s="71">
        <v>391.98022052972607</v>
      </c>
      <c r="R9" s="71">
        <v>403.0360729036414</v>
      </c>
      <c r="S9" s="71">
        <v>453.28994733052934</v>
      </c>
      <c r="T9" s="71">
        <v>472.07259164656284</v>
      </c>
      <c r="U9" s="71">
        <v>425.77122871321126</v>
      </c>
      <c r="V9" s="71">
        <v>481.1315539596099</v>
      </c>
      <c r="W9" s="71">
        <v>444.8957047074217</v>
      </c>
      <c r="X9" s="71">
        <v>436.843293762491</v>
      </c>
      <c r="Y9" s="71">
        <v>464.0201807016321</v>
      </c>
      <c r="Z9" s="71">
        <v>392.55503356537207</v>
      </c>
      <c r="AA9" s="71">
        <v>324.1095405334611</v>
      </c>
      <c r="AB9" s="71">
        <v>365.37814662623094</v>
      </c>
      <c r="AC9" s="71">
        <v>335.1816055827408</v>
      </c>
      <c r="AD9" s="71">
        <v>388.52882809290674</v>
      </c>
      <c r="AE9" s="71">
        <v>404.63364998276813</v>
      </c>
      <c r="AF9" s="71">
        <v>414.69916366393153</v>
      </c>
      <c r="AG9" s="71">
        <v>441.8760506030727</v>
      </c>
      <c r="AH9" s="71">
        <v>391.54848219725574</v>
      </c>
      <c r="AI9" s="71">
        <v>394.5681363016048</v>
      </c>
      <c r="AJ9" s="71">
        <v>419.73192050451325</v>
      </c>
      <c r="AK9" s="71">
        <v>448.92191017988705</v>
      </c>
      <c r="AL9" s="71">
        <v>488.1774135364243</v>
      </c>
      <c r="AM9" s="71">
        <v>483.14465669584257</v>
      </c>
      <c r="AN9" s="71">
        <v>451.94156428423605</v>
      </c>
      <c r="AO9" s="71">
        <v>423.7581259769786</v>
      </c>
      <c r="AP9" s="71">
        <v>486.1643108001916</v>
      </c>
      <c r="AQ9" s="71">
        <v>491.1970676407733</v>
      </c>
      <c r="AR9" s="71">
        <v>504.2822354262857</v>
      </c>
      <c r="AS9" s="71">
        <v>544.5442901509392</v>
      </c>
      <c r="AT9" s="71">
        <v>553.6032524639863</v>
      </c>
      <c r="AU9" s="71">
        <v>510.3215436349837</v>
      </c>
      <c r="AV9" s="71">
        <v>493.21017037700597</v>
      </c>
      <c r="AW9" s="71">
        <v>461.0005265972831</v>
      </c>
      <c r="AX9" s="71">
        <v>433.823639658142</v>
      </c>
      <c r="AY9" s="71">
        <v>438.85639649872365</v>
      </c>
      <c r="AZ9" s="71">
        <v>453.9546670204688</v>
      </c>
      <c r="BA9" s="71">
        <v>360.3453897856493</v>
      </c>
      <c r="BB9" s="71">
        <v>358.33228704941655</v>
      </c>
      <c r="BC9" s="71">
        <v>339.20781105520615</v>
      </c>
      <c r="BD9" s="71">
        <v>327.1291946378101</v>
      </c>
      <c r="BE9" s="71">
        <v>348.2667733682532</v>
      </c>
      <c r="BF9" s="71">
        <v>328.1357460059264</v>
      </c>
      <c r="BG9" s="71">
        <v>310.0178213798323</v>
      </c>
      <c r="BH9" s="71">
        <v>305.99161590736696</v>
      </c>
      <c r="BI9" s="71">
        <v>283.8474858088075</v>
      </c>
      <c r="BJ9" s="71">
        <v>263.7164584464807</v>
      </c>
      <c r="BK9" s="71">
        <v>273.7819721276441</v>
      </c>
      <c r="BL9" s="71">
        <v>275.7950748638768</v>
      </c>
      <c r="BM9" s="71">
        <v>264.3353794854306</v>
      </c>
      <c r="BN9" s="71">
        <v>230.16274487514684</v>
      </c>
      <c r="BO9" s="71">
        <v>234.18305482929787</v>
      </c>
      <c r="BP9" s="71">
        <v>225.13735743245803</v>
      </c>
      <c r="BQ9" s="71">
        <v>216.0916600356182</v>
      </c>
      <c r="BR9" s="71">
        <v>199.0053427304763</v>
      </c>
      <c r="BS9" s="71">
        <v>185.93933537948544</v>
      </c>
      <c r="BT9" s="71">
        <v>174.88348300557007</v>
      </c>
      <c r="BU9" s="71">
        <v>112.56867871622902</v>
      </c>
      <c r="BV9" s="71">
        <v>147.74639081505057</v>
      </c>
      <c r="BW9" s="71">
        <v>82.41635406009624</v>
      </c>
      <c r="BX9" s="71">
        <v>120.60929862453109</v>
      </c>
      <c r="BY9" s="71">
        <v>102.51790383085142</v>
      </c>
      <c r="BZ9" s="71">
        <v>92.46712894547383</v>
      </c>
      <c r="CA9" s="71">
        <v>67.34019173202987</v>
      </c>
      <c r="CB9" s="71">
        <v>70.35542419764313</v>
      </c>
      <c r="CC9" s="71">
        <v>62.31480428934106</v>
      </c>
      <c r="CD9" s="71">
        <v>59.29957182372779</v>
      </c>
      <c r="CE9" s="71">
        <v>51.25895191542571</v>
      </c>
      <c r="CF9" s="71">
        <v>58.29449433519002</v>
      </c>
      <c r="CG9" s="71">
        <v>37.18786707589709</v>
      </c>
      <c r="CH9" s="71">
        <v>24.12185972490622</v>
      </c>
      <c r="CI9" s="71">
        <v>21.106627259292942</v>
      </c>
      <c r="CJ9" s="71">
        <v>38.192944564434846</v>
      </c>
      <c r="CK9" s="71">
        <v>15.076162328066387</v>
      </c>
      <c r="CL9" s="71">
        <v>17.086317305141904</v>
      </c>
      <c r="CM9" s="71">
        <v>8.040619908302073</v>
      </c>
      <c r="CN9" s="71">
        <v>11.05585237391535</v>
      </c>
      <c r="CO9" s="71">
        <v>4.0203099541510365</v>
      </c>
      <c r="CP9" s="71">
        <v>7.0355424197643135</v>
      </c>
      <c r="CQ9" s="71">
        <v>2.0101549770755183</v>
      </c>
      <c r="CR9" s="71">
        <v>2.0101549770755183</v>
      </c>
      <c r="CS9" s="71">
        <v>1.0050774885377591</v>
      </c>
      <c r="CT9" s="71">
        <v>4.0203099541510365</v>
      </c>
      <c r="CU9" s="71">
        <v>1.0050774885377591</v>
      </c>
      <c r="CV9" s="71">
        <v>0</v>
      </c>
      <c r="CW9" s="71">
        <v>1.0050774885377591</v>
      </c>
      <c r="CX9" s="71">
        <v>2.0101549770755183</v>
      </c>
      <c r="CY9" s="71">
        <v>2.0101549770755183</v>
      </c>
      <c r="CZ9" s="71">
        <v>0</v>
      </c>
      <c r="DA9" s="71">
        <v>0</v>
      </c>
      <c r="DB9" s="71">
        <v>1.0050774885377591</v>
      </c>
      <c r="DC9" s="234">
        <v>26552</v>
      </c>
      <c r="DD9" t="s">
        <v>40</v>
      </c>
      <c r="DE9" t="s">
        <v>40</v>
      </c>
      <c r="DF9" t="s">
        <v>40</v>
      </c>
      <c r="DG9" t="s">
        <v>40</v>
      </c>
      <c r="DH9" t="s">
        <v>40</v>
      </c>
      <c r="DI9" s="13" t="s">
        <v>40</v>
      </c>
      <c r="DJ9" s="44" t="s">
        <v>40</v>
      </c>
      <c r="DK9" s="44" t="s">
        <v>40</v>
      </c>
      <c r="DL9" s="44" t="s">
        <v>40</v>
      </c>
      <c r="DM9" s="44" t="s">
        <v>40</v>
      </c>
      <c r="DN9" s="44" t="s">
        <v>40</v>
      </c>
      <c r="DO9" s="44" t="s">
        <v>40</v>
      </c>
      <c r="DP9" s="44" t="s">
        <v>40</v>
      </c>
      <c r="DQ9" s="44" t="s">
        <v>40</v>
      </c>
      <c r="DR9" s="44" t="s">
        <v>40</v>
      </c>
      <c r="DS9" s="44" t="s">
        <v>40</v>
      </c>
      <c r="DT9" s="44" t="s">
        <v>40</v>
      </c>
      <c r="DU9" s="44" t="s">
        <v>40</v>
      </c>
      <c r="DV9" s="44" t="s">
        <v>40</v>
      </c>
      <c r="DW9" s="44" t="s">
        <v>40</v>
      </c>
      <c r="DX9" s="44" t="s">
        <v>40</v>
      </c>
      <c r="DY9" s="44" t="s">
        <v>40</v>
      </c>
      <c r="DZ9" s="44" t="s">
        <v>40</v>
      </c>
      <c r="EA9" s="44" t="s">
        <v>40</v>
      </c>
      <c r="EB9" s="44" t="s">
        <v>40</v>
      </c>
      <c r="EC9" s="44" t="s">
        <v>40</v>
      </c>
      <c r="ED9" s="44" t="s">
        <v>40</v>
      </c>
      <c r="EE9" s="44" t="s">
        <v>40</v>
      </c>
      <c r="EF9" s="44" t="s">
        <v>40</v>
      </c>
      <c r="EG9" s="44" t="s">
        <v>40</v>
      </c>
      <c r="EH9" s="44" t="s">
        <v>40</v>
      </c>
      <c r="EI9" s="44" t="s">
        <v>40</v>
      </c>
      <c r="EJ9" s="44" t="s">
        <v>40</v>
      </c>
      <c r="EK9" s="44" t="s">
        <v>40</v>
      </c>
      <c r="EL9" s="44" t="s">
        <v>40</v>
      </c>
      <c r="EM9" s="44" t="s">
        <v>40</v>
      </c>
      <c r="EN9" s="44" t="s">
        <v>40</v>
      </c>
      <c r="EO9" s="44" t="s">
        <v>40</v>
      </c>
      <c r="EP9" s="44" t="s">
        <v>40</v>
      </c>
      <c r="EQ9" s="44" t="s">
        <v>40</v>
      </c>
      <c r="ER9" s="44" t="s">
        <v>40</v>
      </c>
      <c r="ES9" s="44" t="s">
        <v>40</v>
      </c>
      <c r="ET9" s="44" t="s">
        <v>40</v>
      </c>
      <c r="EU9" s="44" t="s">
        <v>40</v>
      </c>
      <c r="EV9" s="44" t="s">
        <v>40</v>
      </c>
      <c r="EW9" s="44" t="s">
        <v>40</v>
      </c>
      <c r="EX9" s="44" t="s">
        <v>40</v>
      </c>
      <c r="EY9" s="44" t="s">
        <v>40</v>
      </c>
      <c r="EZ9" s="44" t="s">
        <v>40</v>
      </c>
      <c r="FA9" s="44" t="s">
        <v>40</v>
      </c>
      <c r="FB9" s="44" t="s">
        <v>40</v>
      </c>
      <c r="FC9" s="44" t="s">
        <v>40</v>
      </c>
      <c r="FD9" s="44" t="s">
        <v>40</v>
      </c>
      <c r="FE9" s="44" t="s">
        <v>40</v>
      </c>
      <c r="FF9" s="44" t="s">
        <v>40</v>
      </c>
      <c r="FG9" s="44" t="s">
        <v>40</v>
      </c>
      <c r="FH9" s="44" t="s">
        <v>40</v>
      </c>
      <c r="FI9" s="44" t="s">
        <v>40</v>
      </c>
      <c r="FJ9" s="44" t="s">
        <v>40</v>
      </c>
      <c r="FK9" s="44" t="s">
        <v>40</v>
      </c>
      <c r="FL9" s="44" t="s">
        <v>40</v>
      </c>
      <c r="FM9" s="44" t="s">
        <v>40</v>
      </c>
      <c r="FN9" s="44" t="s">
        <v>40</v>
      </c>
      <c r="FO9" s="44" t="s">
        <v>40</v>
      </c>
      <c r="FP9" s="44" t="s">
        <v>40</v>
      </c>
      <c r="FQ9" s="44" t="s">
        <v>40</v>
      </c>
      <c r="FR9" s="44" t="s">
        <v>40</v>
      </c>
      <c r="FS9" s="44" t="s">
        <v>40</v>
      </c>
      <c r="FT9" s="44" t="s">
        <v>40</v>
      </c>
      <c r="FU9" s="44" t="s">
        <v>40</v>
      </c>
      <c r="FV9" s="44" t="s">
        <v>40</v>
      </c>
      <c r="FW9" s="44" t="s">
        <v>40</v>
      </c>
      <c r="FX9" s="44" t="s">
        <v>40</v>
      </c>
      <c r="FY9" s="44" t="s">
        <v>40</v>
      </c>
      <c r="FZ9" s="44" t="s">
        <v>40</v>
      </c>
      <c r="GA9" s="44" t="s">
        <v>40</v>
      </c>
      <c r="GB9" s="44" t="s">
        <v>40</v>
      </c>
      <c r="GC9" s="44" t="s">
        <v>40</v>
      </c>
      <c r="GD9" s="44" t="s">
        <v>40</v>
      </c>
      <c r="GE9" s="44" t="s">
        <v>40</v>
      </c>
      <c r="GF9" s="44" t="s">
        <v>40</v>
      </c>
      <c r="GG9" s="44" t="s">
        <v>40</v>
      </c>
      <c r="GH9" s="44" t="s">
        <v>40</v>
      </c>
      <c r="GI9" s="44" t="s">
        <v>40</v>
      </c>
      <c r="GJ9" s="44" t="s">
        <v>40</v>
      </c>
    </row>
    <row r="10" spans="2:107" ht="21.75">
      <c r="B10" s="51"/>
      <c r="C10" s="52"/>
      <c r="D10" s="50" t="s">
        <v>37</v>
      </c>
      <c r="E10" s="71">
        <v>277.86901960784314</v>
      </c>
      <c r="F10" s="71">
        <v>296.9286274509804</v>
      </c>
      <c r="G10" s="71">
        <v>274.85960784313727</v>
      </c>
      <c r="H10" s="71">
        <v>302.94745098039215</v>
      </c>
      <c r="I10" s="71">
        <v>295.92549019607844</v>
      </c>
      <c r="J10" s="71">
        <v>293.9192156862745</v>
      </c>
      <c r="K10" s="71">
        <v>323.01019607843136</v>
      </c>
      <c r="L10" s="71">
        <v>315.98823529411766</v>
      </c>
      <c r="M10" s="71">
        <v>293.9192156862745</v>
      </c>
      <c r="N10" s="71">
        <v>328.02588235294115</v>
      </c>
      <c r="O10" s="71">
        <v>343.0729411764706</v>
      </c>
      <c r="P10" s="71">
        <v>349.0917647058823</v>
      </c>
      <c r="Q10" s="71">
        <v>376.1764705882353</v>
      </c>
      <c r="R10" s="71">
        <v>389.21725490196076</v>
      </c>
      <c r="S10" s="71">
        <v>408.276862745098</v>
      </c>
      <c r="T10" s="71">
        <v>426.7745178386057</v>
      </c>
      <c r="U10" s="71">
        <v>443.84549855214993</v>
      </c>
      <c r="V10" s="71">
        <v>406.69101111678896</v>
      </c>
      <c r="W10" s="71">
        <v>421.7536411581515</v>
      </c>
      <c r="X10" s="71">
        <v>414.72441380551567</v>
      </c>
      <c r="Y10" s="71">
        <v>405.6868357806981</v>
      </c>
      <c r="Z10" s="71">
        <v>413.7202384694248</v>
      </c>
      <c r="AA10" s="71">
        <v>394.6409070836989</v>
      </c>
      <c r="AB10" s="71">
        <v>337.4029129265212</v>
      </c>
      <c r="AC10" s="71">
        <v>351.46136763179294</v>
      </c>
      <c r="AD10" s="71">
        <v>386.60750439497224</v>
      </c>
      <c r="AE10" s="71">
        <v>381.58662771451804</v>
      </c>
      <c r="AF10" s="71">
        <v>413.7202384694248</v>
      </c>
      <c r="AG10" s="71">
        <v>382.5908030506089</v>
      </c>
      <c r="AH10" s="71">
        <v>411.71188779724315</v>
      </c>
      <c r="AI10" s="71">
        <v>409.7035371250615</v>
      </c>
      <c r="AJ10" s="71">
        <v>420.7494658220607</v>
      </c>
      <c r="AK10" s="71">
        <v>445.8538492243316</v>
      </c>
      <c r="AL10" s="71">
        <v>445.8538492243316</v>
      </c>
      <c r="AM10" s="71">
        <v>457.9039532574216</v>
      </c>
      <c r="AN10" s="71">
        <v>496.06261602887344</v>
      </c>
      <c r="AO10" s="71">
        <v>465.93735594614833</v>
      </c>
      <c r="AP10" s="71">
        <v>475.9791093070567</v>
      </c>
      <c r="AQ10" s="71">
        <v>523.1753501033261</v>
      </c>
      <c r="AR10" s="71">
        <v>499.07514203714595</v>
      </c>
      <c r="AS10" s="71">
        <v>541.2505061529611</v>
      </c>
      <c r="AT10" s="71">
        <v>543.2588568251427</v>
      </c>
      <c r="AU10" s="71">
        <v>500.0793173732368</v>
      </c>
      <c r="AV10" s="71">
        <v>493.0500900206009</v>
      </c>
      <c r="AW10" s="71">
        <v>450.8747259047858</v>
      </c>
      <c r="AX10" s="71">
        <v>459.9123039296033</v>
      </c>
      <c r="AY10" s="71">
        <v>408.69936178897063</v>
      </c>
      <c r="AZ10" s="71">
        <v>439.8287972077866</v>
      </c>
      <c r="BA10" s="71">
        <v>378.57410170624553</v>
      </c>
      <c r="BB10" s="71">
        <v>384.59915372279056</v>
      </c>
      <c r="BC10" s="71">
        <v>306.27347750770525</v>
      </c>
      <c r="BD10" s="71">
        <v>363.51147166488295</v>
      </c>
      <c r="BE10" s="71">
        <v>355.4780689761563</v>
      </c>
      <c r="BF10" s="71">
        <v>342.4237896069754</v>
      </c>
      <c r="BG10" s="71">
        <v>341.41961427088455</v>
      </c>
      <c r="BH10" s="71">
        <v>308.28182817988693</v>
      </c>
      <c r="BI10" s="71">
        <v>320.331932212977</v>
      </c>
      <c r="BJ10" s="71">
        <v>272.1315160806168</v>
      </c>
      <c r="BK10" s="71">
        <v>265.102288727981</v>
      </c>
      <c r="BL10" s="71">
        <v>271.12734074452595</v>
      </c>
      <c r="BM10" s="71">
        <v>235.7372549019608</v>
      </c>
      <c r="BN10" s="71">
        <v>263.8250980392157</v>
      </c>
      <c r="BO10" s="71">
        <v>231.72470588235294</v>
      </c>
      <c r="BP10" s="71">
        <v>250.7843137254902</v>
      </c>
      <c r="BQ10" s="71">
        <v>238.74666666666667</v>
      </c>
      <c r="BR10" s="71">
        <v>221.69333333333333</v>
      </c>
      <c r="BS10" s="71">
        <v>192.60235294117646</v>
      </c>
      <c r="BT10" s="71">
        <v>174.54588235294116</v>
      </c>
      <c r="BU10" s="71">
        <v>179.56156862745098</v>
      </c>
      <c r="BV10" s="71">
        <v>169.53019607843137</v>
      </c>
      <c r="BW10" s="71">
        <v>131.41098039215686</v>
      </c>
      <c r="BX10" s="71">
        <v>152.47686274509803</v>
      </c>
      <c r="BY10" s="71">
        <v>132.41411764705882</v>
      </c>
      <c r="BZ10" s="71">
        <v>128.40156862745098</v>
      </c>
      <c r="CA10" s="71">
        <v>115.36078431372549</v>
      </c>
      <c r="CB10" s="71">
        <v>118.37019607843138</v>
      </c>
      <c r="CC10" s="71">
        <v>87.27294117647058</v>
      </c>
      <c r="CD10" s="71">
        <v>80.25098039215686</v>
      </c>
      <c r="CE10" s="71">
        <v>101.31686274509804</v>
      </c>
      <c r="CF10" s="71">
        <v>66.20705882352941</v>
      </c>
      <c r="CG10" s="71">
        <v>62.19450980392157</v>
      </c>
      <c r="CH10" s="71">
        <v>55.17254901960784</v>
      </c>
      <c r="CI10" s="71">
        <v>30.094117647058823</v>
      </c>
      <c r="CJ10" s="71">
        <v>55.17254901960784</v>
      </c>
      <c r="CK10" s="71">
        <v>23.072156862745096</v>
      </c>
      <c r="CL10" s="71">
        <v>26.08156862745098</v>
      </c>
      <c r="CM10" s="71">
        <v>13.04078431372549</v>
      </c>
      <c r="CN10" s="71">
        <v>16.050196078431373</v>
      </c>
      <c r="CO10" s="71">
        <v>16.050196078431373</v>
      </c>
      <c r="CP10" s="71">
        <v>14.04392156862745</v>
      </c>
      <c r="CQ10" s="71">
        <v>9.028235294117646</v>
      </c>
      <c r="CR10" s="71">
        <v>8.025098039215687</v>
      </c>
      <c r="CS10" s="71">
        <v>5.015686274509804</v>
      </c>
      <c r="CT10" s="71">
        <v>5.015686274509804</v>
      </c>
      <c r="CU10" s="71">
        <v>4.012549019607843</v>
      </c>
      <c r="CV10" s="71">
        <v>8.025098039215687</v>
      </c>
      <c r="CW10" s="71">
        <v>3.0094117647058822</v>
      </c>
      <c r="CX10" s="71">
        <v>3.0094117647058822</v>
      </c>
      <c r="CY10" s="71">
        <v>1.0031372549019608</v>
      </c>
      <c r="CZ10" s="71">
        <v>0</v>
      </c>
      <c r="DA10" s="71">
        <v>0</v>
      </c>
      <c r="DB10" s="71">
        <v>0</v>
      </c>
      <c r="DC10" s="234">
        <v>26878</v>
      </c>
    </row>
    <row r="11" spans="2:107" ht="21.75">
      <c r="B11" s="53"/>
      <c r="C11" s="54"/>
      <c r="D11" s="50" t="s">
        <v>38</v>
      </c>
      <c r="E11" s="71">
        <f aca="true" t="shared" si="4" ref="E11:BP11">SUM(E9:E10)</f>
        <v>582.4074986347841</v>
      </c>
      <c r="F11" s="71">
        <f t="shared" si="4"/>
        <v>598.451874012308</v>
      </c>
      <c r="G11" s="71">
        <f t="shared" si="4"/>
        <v>574.3726994273895</v>
      </c>
      <c r="H11" s="71">
        <f t="shared" si="4"/>
        <v>606.4808525187955</v>
      </c>
      <c r="I11" s="71">
        <f t="shared" si="4"/>
        <v>613.5299765740103</v>
      </c>
      <c r="J11" s="71">
        <f t="shared" si="4"/>
        <v>589.4119973163756</v>
      </c>
      <c r="K11" s="71">
        <f t="shared" si="4"/>
        <v>657.7009997615052</v>
      </c>
      <c r="L11" s="71">
        <f t="shared" si="4"/>
        <v>662.7399688396445</v>
      </c>
      <c r="M11" s="71">
        <f t="shared" si="4"/>
        <v>611.5237020642064</v>
      </c>
      <c r="N11" s="71">
        <f t="shared" si="4"/>
        <v>639.5999037996464</v>
      </c>
      <c r="O11" s="71">
        <f t="shared" si="4"/>
        <v>730.0277742635078</v>
      </c>
      <c r="P11" s="71">
        <f t="shared" si="4"/>
        <v>738.0567527699951</v>
      </c>
      <c r="Q11" s="71">
        <f t="shared" si="4"/>
        <v>768.1566911179614</v>
      </c>
      <c r="R11" s="71">
        <f t="shared" si="4"/>
        <v>792.2533278056021</v>
      </c>
      <c r="S11" s="71">
        <f t="shared" si="4"/>
        <v>861.5668100756274</v>
      </c>
      <c r="T11" s="71">
        <f t="shared" si="4"/>
        <v>898.8471094851685</v>
      </c>
      <c r="U11" s="71">
        <f t="shared" si="4"/>
        <v>869.6167272653612</v>
      </c>
      <c r="V11" s="71">
        <f t="shared" si="4"/>
        <v>887.8225650763989</v>
      </c>
      <c r="W11" s="71">
        <f t="shared" si="4"/>
        <v>866.6493458655732</v>
      </c>
      <c r="X11" s="71">
        <f t="shared" si="4"/>
        <v>851.5677075680067</v>
      </c>
      <c r="Y11" s="71">
        <f t="shared" si="4"/>
        <v>869.7070164823302</v>
      </c>
      <c r="Z11" s="71">
        <f t="shared" si="4"/>
        <v>806.2752720347969</v>
      </c>
      <c r="AA11" s="71">
        <f t="shared" si="4"/>
        <v>718.75044761716</v>
      </c>
      <c r="AB11" s="71">
        <f t="shared" si="4"/>
        <v>702.7810595527521</v>
      </c>
      <c r="AC11" s="71">
        <f t="shared" si="4"/>
        <v>686.6429732145338</v>
      </c>
      <c r="AD11" s="71">
        <f t="shared" si="4"/>
        <v>775.1363324878789</v>
      </c>
      <c r="AE11" s="71">
        <f t="shared" si="4"/>
        <v>786.2202776972862</v>
      </c>
      <c r="AF11" s="71">
        <f t="shared" si="4"/>
        <v>828.4194021333564</v>
      </c>
      <c r="AG11" s="71">
        <f t="shared" si="4"/>
        <v>824.4668536536816</v>
      </c>
      <c r="AH11" s="71">
        <f t="shared" si="4"/>
        <v>803.2603699944989</v>
      </c>
      <c r="AI11" s="71">
        <f t="shared" si="4"/>
        <v>804.2716734266662</v>
      </c>
      <c r="AJ11" s="71">
        <f t="shared" si="4"/>
        <v>840.481386326574</v>
      </c>
      <c r="AK11" s="71">
        <f t="shared" si="4"/>
        <v>894.7757594042187</v>
      </c>
      <c r="AL11" s="71">
        <f t="shared" si="4"/>
        <v>934.0312627607559</v>
      </c>
      <c r="AM11" s="71">
        <f t="shared" si="4"/>
        <v>941.0486099532642</v>
      </c>
      <c r="AN11" s="71">
        <f t="shared" si="4"/>
        <v>948.0041803131095</v>
      </c>
      <c r="AO11" s="71">
        <f t="shared" si="4"/>
        <v>889.6954819231269</v>
      </c>
      <c r="AP11" s="71">
        <f t="shared" si="4"/>
        <v>962.1434201072483</v>
      </c>
      <c r="AQ11" s="71">
        <f t="shared" si="4"/>
        <v>1014.3724177440994</v>
      </c>
      <c r="AR11" s="71">
        <f t="shared" si="4"/>
        <v>1003.3573774634317</v>
      </c>
      <c r="AS11" s="71">
        <f t="shared" si="4"/>
        <v>1085.7947963039003</v>
      </c>
      <c r="AT11" s="71">
        <f t="shared" si="4"/>
        <v>1096.862109289129</v>
      </c>
      <c r="AU11" s="71">
        <f t="shared" si="4"/>
        <v>1010.4008610082205</v>
      </c>
      <c r="AV11" s="71">
        <f t="shared" si="4"/>
        <v>986.2602603976069</v>
      </c>
      <c r="AW11" s="71">
        <f t="shared" si="4"/>
        <v>911.8752525020689</v>
      </c>
      <c r="AX11" s="71">
        <f t="shared" si="4"/>
        <v>893.7359435877453</v>
      </c>
      <c r="AY11" s="71">
        <f t="shared" si="4"/>
        <v>847.5557582876943</v>
      </c>
      <c r="AZ11" s="71">
        <f t="shared" si="4"/>
        <v>893.7834642282553</v>
      </c>
      <c r="BA11" s="71">
        <f t="shared" si="4"/>
        <v>738.9194914918949</v>
      </c>
      <c r="BB11" s="71">
        <f t="shared" si="4"/>
        <v>742.9314407722071</v>
      </c>
      <c r="BC11" s="71">
        <f t="shared" si="4"/>
        <v>645.4812885629115</v>
      </c>
      <c r="BD11" s="71">
        <f t="shared" si="4"/>
        <v>690.640666302693</v>
      </c>
      <c r="BE11" s="71">
        <f t="shared" si="4"/>
        <v>703.7448423444096</v>
      </c>
      <c r="BF11" s="71">
        <f t="shared" si="4"/>
        <v>670.5595356129018</v>
      </c>
      <c r="BG11" s="71">
        <f t="shared" si="4"/>
        <v>651.4374356507169</v>
      </c>
      <c r="BH11" s="71">
        <f t="shared" si="4"/>
        <v>614.2734440872539</v>
      </c>
      <c r="BI11" s="71">
        <f t="shared" si="4"/>
        <v>604.1794180217845</v>
      </c>
      <c r="BJ11" s="71">
        <f t="shared" si="4"/>
        <v>535.8479745270974</v>
      </c>
      <c r="BK11" s="71">
        <f t="shared" si="4"/>
        <v>538.8842608556251</v>
      </c>
      <c r="BL11" s="71">
        <f t="shared" si="4"/>
        <v>546.9224156084027</v>
      </c>
      <c r="BM11" s="71">
        <f t="shared" si="4"/>
        <v>500.0726343873914</v>
      </c>
      <c r="BN11" s="71">
        <f t="shared" si="4"/>
        <v>493.98784291436255</v>
      </c>
      <c r="BO11" s="71">
        <f t="shared" si="4"/>
        <v>465.9077607116508</v>
      </c>
      <c r="BP11" s="71">
        <f t="shared" si="4"/>
        <v>475.92167115794825</v>
      </c>
      <c r="BQ11" s="71">
        <f aca="true" t="shared" si="5" ref="BQ11:DB11">SUM(BQ9:BQ10)</f>
        <v>454.83832670228486</v>
      </c>
      <c r="BR11" s="71">
        <f t="shared" si="5"/>
        <v>420.6986760638096</v>
      </c>
      <c r="BS11" s="71">
        <f t="shared" si="5"/>
        <v>378.54168832066193</v>
      </c>
      <c r="BT11" s="71">
        <f t="shared" si="5"/>
        <v>349.42936535851123</v>
      </c>
      <c r="BU11" s="71">
        <f t="shared" si="5"/>
        <v>292.13024734368</v>
      </c>
      <c r="BV11" s="71">
        <f t="shared" si="5"/>
        <v>317.276586893482</v>
      </c>
      <c r="BW11" s="71">
        <f t="shared" si="5"/>
        <v>213.8273344522531</v>
      </c>
      <c r="BX11" s="71">
        <f t="shared" si="5"/>
        <v>273.0861613696291</v>
      </c>
      <c r="BY11" s="71">
        <f t="shared" si="5"/>
        <v>234.93202147791024</v>
      </c>
      <c r="BZ11" s="71">
        <f t="shared" si="5"/>
        <v>220.86869757292482</v>
      </c>
      <c r="CA11" s="71">
        <f t="shared" si="5"/>
        <v>182.70097604575534</v>
      </c>
      <c r="CB11" s="71">
        <f t="shared" si="5"/>
        <v>188.7256202760745</v>
      </c>
      <c r="CC11" s="71">
        <f t="shared" si="5"/>
        <v>149.58774546581165</v>
      </c>
      <c r="CD11" s="71">
        <f t="shared" si="5"/>
        <v>139.55055221588464</v>
      </c>
      <c r="CE11" s="71">
        <f t="shared" si="5"/>
        <v>152.57581466052375</v>
      </c>
      <c r="CF11" s="71">
        <f t="shared" si="5"/>
        <v>124.50155315871943</v>
      </c>
      <c r="CG11" s="71">
        <f t="shared" si="5"/>
        <v>99.38237687981865</v>
      </c>
      <c r="CH11" s="71">
        <f t="shared" si="5"/>
        <v>79.29440874451406</v>
      </c>
      <c r="CI11" s="71">
        <f t="shared" si="5"/>
        <v>51.200744906351765</v>
      </c>
      <c r="CJ11" s="71">
        <f t="shared" si="5"/>
        <v>93.3654935840427</v>
      </c>
      <c r="CK11" s="71">
        <f t="shared" si="5"/>
        <v>38.148319190811485</v>
      </c>
      <c r="CL11" s="71">
        <f t="shared" si="5"/>
        <v>43.16788593259288</v>
      </c>
      <c r="CM11" s="71">
        <f t="shared" si="5"/>
        <v>21.081404222027565</v>
      </c>
      <c r="CN11" s="71">
        <f t="shared" si="5"/>
        <v>27.106048452346723</v>
      </c>
      <c r="CO11" s="71">
        <f t="shared" si="5"/>
        <v>20.070506032582408</v>
      </c>
      <c r="CP11" s="71">
        <f t="shared" si="5"/>
        <v>21.079463988391765</v>
      </c>
      <c r="CQ11" s="71">
        <f t="shared" si="5"/>
        <v>11.038390271193165</v>
      </c>
      <c r="CR11" s="71">
        <f t="shared" si="5"/>
        <v>10.035253016291204</v>
      </c>
      <c r="CS11" s="71">
        <f t="shared" si="5"/>
        <v>6.020763763047563</v>
      </c>
      <c r="CT11" s="71">
        <f t="shared" si="5"/>
        <v>9.03599622866084</v>
      </c>
      <c r="CU11" s="71">
        <f t="shared" si="5"/>
        <v>5.017626508145602</v>
      </c>
      <c r="CV11" s="71">
        <f t="shared" si="5"/>
        <v>8.025098039215687</v>
      </c>
      <c r="CW11" s="71">
        <f t="shared" si="5"/>
        <v>4.014489253243641</v>
      </c>
      <c r="CX11" s="71">
        <f t="shared" si="5"/>
        <v>5.0195667417814</v>
      </c>
      <c r="CY11" s="71">
        <f t="shared" si="5"/>
        <v>3.013292231977479</v>
      </c>
      <c r="CZ11" s="71">
        <f t="shared" si="5"/>
        <v>0</v>
      </c>
      <c r="DA11" s="71">
        <f t="shared" si="5"/>
        <v>0</v>
      </c>
      <c r="DB11" s="71">
        <f t="shared" si="5"/>
        <v>1.0050774885377591</v>
      </c>
      <c r="DC11" s="234">
        <f>SUM(E11:DB11)</f>
        <v>53429.99999999999</v>
      </c>
    </row>
    <row r="12" spans="2:192" ht="21.75">
      <c r="B12" s="47">
        <v>4</v>
      </c>
      <c r="C12" s="48" t="s">
        <v>64</v>
      </c>
      <c r="D12" s="50" t="s">
        <v>36</v>
      </c>
      <c r="E12" s="71">
        <v>448.3733759642712</v>
      </c>
      <c r="F12" s="71">
        <v>420.0337494924888</v>
      </c>
      <c r="G12" s="71">
        <v>405.86393625659764</v>
      </c>
      <c r="H12" s="71">
        <v>408.90032480714575</v>
      </c>
      <c r="I12" s="71">
        <v>403.8396772228989</v>
      </c>
      <c r="J12" s="71">
        <v>435.2156922452294</v>
      </c>
      <c r="K12" s="71">
        <v>448.3733759642712</v>
      </c>
      <c r="L12" s="71">
        <v>409.9124543239951</v>
      </c>
      <c r="M12" s="71">
        <v>444.3248578968737</v>
      </c>
      <c r="N12" s="71">
        <v>503.02836987413724</v>
      </c>
      <c r="O12" s="71">
        <v>470.6402253349574</v>
      </c>
      <c r="P12" s="71">
        <v>517.1981831100284</v>
      </c>
      <c r="Q12" s="71">
        <v>541.4892915144134</v>
      </c>
      <c r="R12" s="71">
        <v>559.707622817702</v>
      </c>
      <c r="S12" s="71">
        <v>634.6052070645554</v>
      </c>
      <c r="T12" s="71">
        <v>675.0119702067266</v>
      </c>
      <c r="U12" s="71">
        <v>644.60602560282</v>
      </c>
      <c r="V12" s="71">
        <v>658.7954664179764</v>
      </c>
      <c r="W12" s="71">
        <v>629.4030533008666</v>
      </c>
      <c r="X12" s="71">
        <v>704.4043833238362</v>
      </c>
      <c r="Y12" s="71">
        <v>658.7954664179764</v>
      </c>
      <c r="Z12" s="71">
        <v>557.4423177382877</v>
      </c>
      <c r="AA12" s="71">
        <v>514.8739952928184</v>
      </c>
      <c r="AB12" s="71">
        <v>562.5099751722721</v>
      </c>
      <c r="AC12" s="71">
        <v>590.8888568025849</v>
      </c>
      <c r="AD12" s="71">
        <v>604.0647661309445</v>
      </c>
      <c r="AE12" s="71">
        <v>642.5789626292261</v>
      </c>
      <c r="AF12" s="71">
        <v>639.5383681688355</v>
      </c>
      <c r="AG12" s="71">
        <v>606.0918291045382</v>
      </c>
      <c r="AH12" s="71">
        <v>637.5113051952417</v>
      </c>
      <c r="AI12" s="71">
        <v>668.9307812859452</v>
      </c>
      <c r="AJ12" s="71">
        <v>676.0255016935234</v>
      </c>
      <c r="AK12" s="71">
        <v>693.2555369690705</v>
      </c>
      <c r="AL12" s="71">
        <v>648.6601515500075</v>
      </c>
      <c r="AM12" s="71">
        <v>686.1608165614923</v>
      </c>
      <c r="AN12" s="71">
        <v>698.3231944030549</v>
      </c>
      <c r="AO12" s="71">
        <v>637.5113051952417</v>
      </c>
      <c r="AP12" s="71">
        <v>754.0674261768837</v>
      </c>
      <c r="AQ12" s="71">
        <v>786.5004337543841</v>
      </c>
      <c r="AR12" s="71">
        <v>774.3380559128215</v>
      </c>
      <c r="AS12" s="71">
        <v>803.7304690299311</v>
      </c>
      <c r="AT12" s="71">
        <v>782.4463078071965</v>
      </c>
      <c r="AU12" s="71">
        <v>768.2568669920402</v>
      </c>
      <c r="AV12" s="71">
        <v>748.9997687428993</v>
      </c>
      <c r="AW12" s="71">
        <v>673.9984387199296</v>
      </c>
      <c r="AX12" s="71">
        <v>746.9727057693054</v>
      </c>
      <c r="AY12" s="71">
        <v>661.836060878367</v>
      </c>
      <c r="AZ12" s="71">
        <v>645.6195570896168</v>
      </c>
      <c r="BA12" s="71">
        <v>616.2271439725071</v>
      </c>
      <c r="BB12" s="71">
        <v>536.1581565155531</v>
      </c>
      <c r="BC12" s="71">
        <v>545.2799398967251</v>
      </c>
      <c r="BD12" s="71">
        <v>552.3746603043032</v>
      </c>
      <c r="BE12" s="71">
        <v>528.0499046211779</v>
      </c>
      <c r="BF12" s="71">
        <v>486.4951136625056</v>
      </c>
      <c r="BG12" s="71">
        <v>507.7792748852402</v>
      </c>
      <c r="BH12" s="71">
        <v>520.9551842135998</v>
      </c>
      <c r="BI12" s="71">
        <v>436.8320708094582</v>
      </c>
      <c r="BJ12" s="71">
        <v>404.39906323195777</v>
      </c>
      <c r="BK12" s="71">
        <v>451.02151162461456</v>
      </c>
      <c r="BL12" s="71">
        <v>426.6967559414893</v>
      </c>
      <c r="BM12" s="71">
        <v>388.65773447015835</v>
      </c>
      <c r="BN12" s="71">
        <v>389.6698639870077</v>
      </c>
      <c r="BO12" s="71">
        <v>386.6334754364596</v>
      </c>
      <c r="BP12" s="71">
        <v>376.5121802679659</v>
      </c>
      <c r="BQ12" s="71">
        <v>340.0755176613886</v>
      </c>
      <c r="BR12" s="71">
        <v>290.4811713357694</v>
      </c>
      <c r="BS12" s="71">
        <v>314.77227974015426</v>
      </c>
      <c r="BT12" s="71">
        <v>258.0930267965895</v>
      </c>
      <c r="BU12" s="71">
        <v>214.57145757206658</v>
      </c>
      <c r="BV12" s="71">
        <v>254.04450872919205</v>
      </c>
      <c r="BW12" s="71">
        <v>158.90433414535119</v>
      </c>
      <c r="BX12" s="71">
        <v>167.00137028014618</v>
      </c>
      <c r="BY12" s="71">
        <v>158.90433414535119</v>
      </c>
      <c r="BZ12" s="71">
        <v>130.56470767356882</v>
      </c>
      <c r="CA12" s="71">
        <v>109.30998781973203</v>
      </c>
      <c r="CB12" s="71">
        <v>99.18869265123833</v>
      </c>
      <c r="CC12" s="71">
        <v>110.3221173365814</v>
      </c>
      <c r="CD12" s="71">
        <v>97.16443361753959</v>
      </c>
      <c r="CE12" s="71">
        <v>91.09165651644336</v>
      </c>
      <c r="CF12" s="71">
        <v>74.89758424685343</v>
      </c>
      <c r="CG12" s="71">
        <v>45.54582825822168</v>
      </c>
      <c r="CH12" s="71">
        <v>43.52156922452294</v>
      </c>
      <c r="CI12" s="71">
        <v>37.44879212342671</v>
      </c>
      <c r="CJ12" s="71">
        <v>32.38814453917986</v>
      </c>
      <c r="CK12" s="71">
        <v>22.266849370686156</v>
      </c>
      <c r="CL12" s="71">
        <v>27.327496954933007</v>
      </c>
      <c r="CM12" s="71">
        <v>10.121295168493706</v>
      </c>
      <c r="CN12" s="71">
        <v>13.157683719041819</v>
      </c>
      <c r="CO12" s="71">
        <v>14.169813235891189</v>
      </c>
      <c r="CP12" s="71">
        <v>6.072777101096224</v>
      </c>
      <c r="CQ12" s="71">
        <v>3.036388550548112</v>
      </c>
      <c r="CR12" s="71">
        <v>3.036388550548112</v>
      </c>
      <c r="CS12" s="71">
        <v>1.0121295168493707</v>
      </c>
      <c r="CT12" s="71">
        <v>2.0242590336987414</v>
      </c>
      <c r="CU12" s="71">
        <v>2.0242590336987414</v>
      </c>
      <c r="CV12" s="71">
        <v>1.0121295168493707</v>
      </c>
      <c r="CW12" s="71">
        <v>3.036388550548112</v>
      </c>
      <c r="CX12" s="71">
        <v>1.0121295168493707</v>
      </c>
      <c r="CY12" s="71">
        <v>0</v>
      </c>
      <c r="CZ12" s="71">
        <v>0</v>
      </c>
      <c r="DA12" s="71">
        <v>0</v>
      </c>
      <c r="DB12" s="71">
        <v>0</v>
      </c>
      <c r="DC12" s="234">
        <v>39925</v>
      </c>
      <c r="DD12" t="s">
        <v>40</v>
      </c>
      <c r="DE12" t="s">
        <v>40</v>
      </c>
      <c r="DF12" t="s">
        <v>40</v>
      </c>
      <c r="DG12" t="s">
        <v>40</v>
      </c>
      <c r="DH12" t="s">
        <v>40</v>
      </c>
      <c r="DI12" s="13" t="s">
        <v>40</v>
      </c>
      <c r="DJ12" s="44" t="s">
        <v>40</v>
      </c>
      <c r="DK12" s="44" t="s">
        <v>40</v>
      </c>
      <c r="DL12" s="44" t="s">
        <v>40</v>
      </c>
      <c r="DM12" s="44" t="s">
        <v>40</v>
      </c>
      <c r="DN12" s="44" t="s">
        <v>40</v>
      </c>
      <c r="DO12" s="44" t="s">
        <v>40</v>
      </c>
      <c r="DP12" s="44" t="s">
        <v>40</v>
      </c>
      <c r="DQ12" s="44" t="s">
        <v>40</v>
      </c>
      <c r="DR12" s="44" t="s">
        <v>40</v>
      </c>
      <c r="DS12" s="44" t="s">
        <v>40</v>
      </c>
      <c r="DT12" s="44" t="s">
        <v>40</v>
      </c>
      <c r="DU12" s="44" t="s">
        <v>40</v>
      </c>
      <c r="DV12" s="44" t="s">
        <v>40</v>
      </c>
      <c r="DW12" s="44" t="s">
        <v>40</v>
      </c>
      <c r="DX12" s="44" t="s">
        <v>40</v>
      </c>
      <c r="DY12" s="44" t="s">
        <v>40</v>
      </c>
      <c r="DZ12" s="44" t="s">
        <v>40</v>
      </c>
      <c r="EA12" s="44" t="s">
        <v>40</v>
      </c>
      <c r="EB12" s="44" t="s">
        <v>40</v>
      </c>
      <c r="EC12" s="44" t="s">
        <v>40</v>
      </c>
      <c r="ED12" s="44" t="s">
        <v>40</v>
      </c>
      <c r="EE12" s="44" t="s">
        <v>40</v>
      </c>
      <c r="EF12" s="44" t="s">
        <v>40</v>
      </c>
      <c r="EG12" s="44" t="s">
        <v>40</v>
      </c>
      <c r="EH12" s="44" t="s">
        <v>40</v>
      </c>
      <c r="EI12" s="44" t="s">
        <v>40</v>
      </c>
      <c r="EJ12" s="44" t="s">
        <v>40</v>
      </c>
      <c r="EK12" s="44" t="s">
        <v>40</v>
      </c>
      <c r="EL12" s="44" t="s">
        <v>40</v>
      </c>
      <c r="EM12" s="44" t="s">
        <v>40</v>
      </c>
      <c r="EN12" s="44" t="s">
        <v>40</v>
      </c>
      <c r="EO12" s="44" t="s">
        <v>40</v>
      </c>
      <c r="EP12" s="44" t="s">
        <v>40</v>
      </c>
      <c r="EQ12" s="44" t="s">
        <v>40</v>
      </c>
      <c r="ER12" s="44" t="s">
        <v>40</v>
      </c>
      <c r="ES12" s="44" t="s">
        <v>40</v>
      </c>
      <c r="ET12" s="44" t="s">
        <v>40</v>
      </c>
      <c r="EU12" s="44" t="s">
        <v>40</v>
      </c>
      <c r="EV12" s="44" t="s">
        <v>40</v>
      </c>
      <c r="EW12" s="44" t="s">
        <v>40</v>
      </c>
      <c r="EX12" s="44" t="s">
        <v>40</v>
      </c>
      <c r="EY12" s="44" t="s">
        <v>40</v>
      </c>
      <c r="EZ12" s="44" t="s">
        <v>40</v>
      </c>
      <c r="FA12" s="44" t="s">
        <v>40</v>
      </c>
      <c r="FB12" s="44" t="s">
        <v>40</v>
      </c>
      <c r="FC12" s="44" t="s">
        <v>40</v>
      </c>
      <c r="FD12" s="44" t="s">
        <v>40</v>
      </c>
      <c r="FE12" s="44" t="s">
        <v>40</v>
      </c>
      <c r="FF12" s="44" t="s">
        <v>40</v>
      </c>
      <c r="FG12" s="44" t="s">
        <v>40</v>
      </c>
      <c r="FH12" s="44" t="s">
        <v>40</v>
      </c>
      <c r="FI12" s="44" t="s">
        <v>40</v>
      </c>
      <c r="FJ12" s="44" t="s">
        <v>40</v>
      </c>
      <c r="FK12" s="44" t="s">
        <v>40</v>
      </c>
      <c r="FL12" s="44" t="s">
        <v>40</v>
      </c>
      <c r="FM12" s="44" t="s">
        <v>40</v>
      </c>
      <c r="FN12" s="44" t="s">
        <v>40</v>
      </c>
      <c r="FO12" s="44" t="s">
        <v>40</v>
      </c>
      <c r="FP12" s="44" t="s">
        <v>40</v>
      </c>
      <c r="FQ12" s="44" t="s">
        <v>40</v>
      </c>
      <c r="FR12" s="44" t="s">
        <v>40</v>
      </c>
      <c r="FS12" s="44" t="s">
        <v>40</v>
      </c>
      <c r="FT12" s="44" t="s">
        <v>40</v>
      </c>
      <c r="FU12" s="44" t="s">
        <v>40</v>
      </c>
      <c r="FV12" s="44" t="s">
        <v>40</v>
      </c>
      <c r="FW12" s="44" t="s">
        <v>40</v>
      </c>
      <c r="FX12" s="44" t="s">
        <v>40</v>
      </c>
      <c r="FY12" s="44" t="s">
        <v>40</v>
      </c>
      <c r="FZ12" s="44" t="s">
        <v>40</v>
      </c>
      <c r="GA12" s="44" t="s">
        <v>40</v>
      </c>
      <c r="GB12" s="44" t="s">
        <v>40</v>
      </c>
      <c r="GC12" s="44" t="s">
        <v>40</v>
      </c>
      <c r="GD12" s="44" t="s">
        <v>40</v>
      </c>
      <c r="GE12" s="44" t="s">
        <v>40</v>
      </c>
      <c r="GF12" s="44" t="s">
        <v>40</v>
      </c>
      <c r="GG12" s="44" t="s">
        <v>40</v>
      </c>
      <c r="GH12" s="44" t="s">
        <v>40</v>
      </c>
      <c r="GI12" s="44" t="s">
        <v>40</v>
      </c>
      <c r="GJ12" s="44" t="s">
        <v>40</v>
      </c>
    </row>
    <row r="13" spans="2:107" ht="21.75">
      <c r="B13" s="51"/>
      <c r="C13" s="52"/>
      <c r="D13" s="50" t="s">
        <v>37</v>
      </c>
      <c r="E13" s="71">
        <v>425.15433708311605</v>
      </c>
      <c r="F13" s="71">
        <v>392.9151456455338</v>
      </c>
      <c r="G13" s="71">
        <v>396.9450445752316</v>
      </c>
      <c r="H13" s="71">
        <v>374.78060046189375</v>
      </c>
      <c r="I13" s="71">
        <v>414.07211502644714</v>
      </c>
      <c r="J13" s="71">
        <v>390.9001961806849</v>
      </c>
      <c r="K13" s="71">
        <v>423.13938761826716</v>
      </c>
      <c r="L13" s="71">
        <v>435.2290844073605</v>
      </c>
      <c r="M13" s="71">
        <v>450.3412053937272</v>
      </c>
      <c r="N13" s="71">
        <v>376.79554992674264</v>
      </c>
      <c r="O13" s="71">
        <v>492.6551441555539</v>
      </c>
      <c r="P13" s="71">
        <v>465.45332638009387</v>
      </c>
      <c r="Q13" s="71">
        <v>483.58787156373387</v>
      </c>
      <c r="R13" s="71">
        <v>567.2082743549629</v>
      </c>
      <c r="S13" s="71">
        <v>577.2830216792073</v>
      </c>
      <c r="T13" s="71">
        <v>609.7399173269371</v>
      </c>
      <c r="U13" s="71">
        <v>607.7242481787489</v>
      </c>
      <c r="V13" s="71">
        <v>591.5988949932431</v>
      </c>
      <c r="W13" s="71">
        <v>613.7712556233136</v>
      </c>
      <c r="X13" s="71">
        <v>597.6459024378078</v>
      </c>
      <c r="Y13" s="71">
        <v>628.8887742347252</v>
      </c>
      <c r="Z13" s="71">
        <v>623.8496013642547</v>
      </c>
      <c r="AA13" s="71">
        <v>562.3716923445139</v>
      </c>
      <c r="AB13" s="71">
        <v>536.167993418067</v>
      </c>
      <c r="AC13" s="71">
        <v>538.1836625662553</v>
      </c>
      <c r="AD13" s="71">
        <v>579.5048801041138</v>
      </c>
      <c r="AE13" s="71">
        <v>582.5283838263962</v>
      </c>
      <c r="AF13" s="71">
        <v>609.7399173269371</v>
      </c>
      <c r="AG13" s="71">
        <v>636.9514508274781</v>
      </c>
      <c r="AH13" s="71">
        <v>622.8417667901606</v>
      </c>
      <c r="AI13" s="71">
        <v>602.6850753082783</v>
      </c>
      <c r="AJ13" s="71">
        <v>645.014127420231</v>
      </c>
      <c r="AK13" s="71">
        <v>661.1394806057368</v>
      </c>
      <c r="AL13" s="71">
        <v>618.8104284937841</v>
      </c>
      <c r="AM13" s="71">
        <v>685.3275103839954</v>
      </c>
      <c r="AN13" s="71">
        <v>664.1629843280191</v>
      </c>
      <c r="AO13" s="71">
        <v>634.9357816792899</v>
      </c>
      <c r="AP13" s="71">
        <v>700.4450289954071</v>
      </c>
      <c r="AQ13" s="71">
        <v>731.6879007923245</v>
      </c>
      <c r="AR13" s="71">
        <v>805.2598247011947</v>
      </c>
      <c r="AS13" s="71">
        <v>788.1266369415947</v>
      </c>
      <c r="AT13" s="71">
        <v>797.1971481084418</v>
      </c>
      <c r="AU13" s="71">
        <v>760.9151034410538</v>
      </c>
      <c r="AV13" s="71">
        <v>769.9856146079007</v>
      </c>
      <c r="AW13" s="71">
        <v>765.9542763115243</v>
      </c>
      <c r="AX13" s="71">
        <v>686.3353449580895</v>
      </c>
      <c r="AY13" s="71">
        <v>696.4136906990307</v>
      </c>
      <c r="AZ13" s="71">
        <v>669.2021571984897</v>
      </c>
      <c r="BA13" s="71">
        <v>642.9984582720427</v>
      </c>
      <c r="BB13" s="71">
        <v>584.5440529745844</v>
      </c>
      <c r="BC13" s="71">
        <v>613.7712556233136</v>
      </c>
      <c r="BD13" s="71">
        <v>557.3325194740434</v>
      </c>
      <c r="BE13" s="71">
        <v>572.450038085455</v>
      </c>
      <c r="BF13" s="71">
        <v>508.95645991752605</v>
      </c>
      <c r="BG13" s="71">
        <v>520.0426402325612</v>
      </c>
      <c r="BH13" s="71">
        <v>570.4343689372668</v>
      </c>
      <c r="BI13" s="71">
        <v>469.6509115278557</v>
      </c>
      <c r="BJ13" s="71">
        <v>427.321859415903</v>
      </c>
      <c r="BK13" s="71">
        <v>467.6352423796675</v>
      </c>
      <c r="BL13" s="71">
        <v>447.4785508977853</v>
      </c>
      <c r="BM13" s="71">
        <v>415.0795897588716</v>
      </c>
      <c r="BN13" s="71">
        <v>409.03474136432493</v>
      </c>
      <c r="BO13" s="71">
        <v>448.3262559288783</v>
      </c>
      <c r="BP13" s="71">
        <v>412.05716556159825</v>
      </c>
      <c r="BQ13" s="71">
        <v>349.5937321512826</v>
      </c>
      <c r="BR13" s="71">
        <v>332.46666170006705</v>
      </c>
      <c r="BS13" s="71">
        <v>355.6385805458293</v>
      </c>
      <c r="BT13" s="71">
        <v>292.1676724030892</v>
      </c>
      <c r="BU13" s="71">
        <v>285.1153492761181</v>
      </c>
      <c r="BV13" s="71">
        <v>286.1228240085426</v>
      </c>
      <c r="BW13" s="71">
        <v>244.8163599791403</v>
      </c>
      <c r="BX13" s="71">
        <v>234.74161265489582</v>
      </c>
      <c r="BY13" s="71">
        <v>191.42019916064467</v>
      </c>
      <c r="BZ13" s="71">
        <v>220.63696640095358</v>
      </c>
      <c r="CA13" s="71">
        <v>166.23333085003352</v>
      </c>
      <c r="CB13" s="71">
        <v>158.17353299063797</v>
      </c>
      <c r="CC13" s="71">
        <v>164.21838138518464</v>
      </c>
      <c r="CD13" s="71">
        <v>164.21838138518464</v>
      </c>
      <c r="CE13" s="71">
        <v>129.9642404827535</v>
      </c>
      <c r="CF13" s="71">
        <v>122.91191735578236</v>
      </c>
      <c r="CG13" s="71">
        <v>100.74747324244456</v>
      </c>
      <c r="CH13" s="71">
        <v>61.45595867789118</v>
      </c>
      <c r="CI13" s="71">
        <v>64.47838287516451</v>
      </c>
      <c r="CJ13" s="71">
        <v>70.52323126971119</v>
      </c>
      <c r="CK13" s="71">
        <v>49.36626188879784</v>
      </c>
      <c r="CL13" s="71">
        <v>34.25414090243115</v>
      </c>
      <c r="CM13" s="71">
        <v>27.201817775460032</v>
      </c>
      <c r="CN13" s="71">
        <v>20.14949464848891</v>
      </c>
      <c r="CO13" s="71">
        <v>28.209292507884477</v>
      </c>
      <c r="CP13" s="71">
        <v>20.14949464848891</v>
      </c>
      <c r="CQ13" s="71">
        <v>14.104646253942239</v>
      </c>
      <c r="CR13" s="71">
        <v>9.06727259182001</v>
      </c>
      <c r="CS13" s="71">
        <v>6.0448483945466736</v>
      </c>
      <c r="CT13" s="71">
        <v>4.029898929697782</v>
      </c>
      <c r="CU13" s="71">
        <v>1.0074747324244455</v>
      </c>
      <c r="CV13" s="71">
        <v>6.0448483945466736</v>
      </c>
      <c r="CW13" s="71">
        <v>2.014949464848891</v>
      </c>
      <c r="CX13" s="71">
        <v>1.0074747324244455</v>
      </c>
      <c r="CY13" s="71">
        <v>1.0074747324244455</v>
      </c>
      <c r="CZ13" s="71">
        <v>1.0074747324244455</v>
      </c>
      <c r="DA13" s="71">
        <v>1.0074747324244455</v>
      </c>
      <c r="DB13" s="71">
        <v>0</v>
      </c>
      <c r="DC13" s="234">
        <v>40580</v>
      </c>
    </row>
    <row r="14" spans="2:107" ht="21.75">
      <c r="B14" s="53"/>
      <c r="C14" s="54"/>
      <c r="D14" s="50" t="s">
        <v>38</v>
      </c>
      <c r="E14" s="71">
        <f aca="true" t="shared" si="6" ref="E14:BP14">SUM(E12:E13)</f>
        <v>873.5277130473872</v>
      </c>
      <c r="F14" s="71">
        <f t="shared" si="6"/>
        <v>812.9488951380226</v>
      </c>
      <c r="G14" s="71">
        <f t="shared" si="6"/>
        <v>802.8089808318292</v>
      </c>
      <c r="H14" s="71">
        <f t="shared" si="6"/>
        <v>783.6809252690396</v>
      </c>
      <c r="I14" s="71">
        <f t="shared" si="6"/>
        <v>817.911792249346</v>
      </c>
      <c r="J14" s="71">
        <f t="shared" si="6"/>
        <v>826.1158884259142</v>
      </c>
      <c r="K14" s="71">
        <f t="shared" si="6"/>
        <v>871.5127635825384</v>
      </c>
      <c r="L14" s="71">
        <f t="shared" si="6"/>
        <v>845.1415387313557</v>
      </c>
      <c r="M14" s="71">
        <f t="shared" si="6"/>
        <v>894.666063290601</v>
      </c>
      <c r="N14" s="71">
        <f t="shared" si="6"/>
        <v>879.8239198008798</v>
      </c>
      <c r="O14" s="71">
        <f t="shared" si="6"/>
        <v>963.2953694905113</v>
      </c>
      <c r="P14" s="71">
        <f t="shared" si="6"/>
        <v>982.6515094901222</v>
      </c>
      <c r="Q14" s="71">
        <f t="shared" si="6"/>
        <v>1025.0771630781474</v>
      </c>
      <c r="R14" s="71">
        <f t="shared" si="6"/>
        <v>1126.915897172665</v>
      </c>
      <c r="S14" s="71">
        <f t="shared" si="6"/>
        <v>1211.8882287437627</v>
      </c>
      <c r="T14" s="71">
        <f t="shared" si="6"/>
        <v>1284.7518875336636</v>
      </c>
      <c r="U14" s="71">
        <f t="shared" si="6"/>
        <v>1252.3302737815688</v>
      </c>
      <c r="V14" s="71">
        <f t="shared" si="6"/>
        <v>1250.3943614112195</v>
      </c>
      <c r="W14" s="71">
        <f t="shared" si="6"/>
        <v>1243.1743089241802</v>
      </c>
      <c r="X14" s="71">
        <f t="shared" si="6"/>
        <v>1302.0502857616439</v>
      </c>
      <c r="Y14" s="71">
        <f t="shared" si="6"/>
        <v>1287.6842406527016</v>
      </c>
      <c r="Z14" s="71">
        <f t="shared" si="6"/>
        <v>1181.2919191025424</v>
      </c>
      <c r="AA14" s="71">
        <f t="shared" si="6"/>
        <v>1077.2456876373324</v>
      </c>
      <c r="AB14" s="71">
        <f t="shared" si="6"/>
        <v>1098.677968590339</v>
      </c>
      <c r="AC14" s="71">
        <f t="shared" si="6"/>
        <v>1129.0725193688402</v>
      </c>
      <c r="AD14" s="71">
        <f t="shared" si="6"/>
        <v>1183.5696462350584</v>
      </c>
      <c r="AE14" s="71">
        <f t="shared" si="6"/>
        <v>1225.1073464556223</v>
      </c>
      <c r="AF14" s="71">
        <f t="shared" si="6"/>
        <v>1249.2782854957727</v>
      </c>
      <c r="AG14" s="71">
        <f t="shared" si="6"/>
        <v>1243.0432799320163</v>
      </c>
      <c r="AH14" s="71">
        <f t="shared" si="6"/>
        <v>1260.3530719854023</v>
      </c>
      <c r="AI14" s="71">
        <f t="shared" si="6"/>
        <v>1271.6158565942235</v>
      </c>
      <c r="AJ14" s="71">
        <f t="shared" si="6"/>
        <v>1321.0396291137545</v>
      </c>
      <c r="AK14" s="71">
        <f t="shared" si="6"/>
        <v>1354.3950175748073</v>
      </c>
      <c r="AL14" s="71">
        <f t="shared" si="6"/>
        <v>1267.4705800437916</v>
      </c>
      <c r="AM14" s="71">
        <f t="shared" si="6"/>
        <v>1371.4883269454876</v>
      </c>
      <c r="AN14" s="71">
        <f t="shared" si="6"/>
        <v>1362.486178731074</v>
      </c>
      <c r="AO14" s="71">
        <f t="shared" si="6"/>
        <v>1272.4470868745316</v>
      </c>
      <c r="AP14" s="71">
        <f t="shared" si="6"/>
        <v>1454.5124551722909</v>
      </c>
      <c r="AQ14" s="71">
        <f t="shared" si="6"/>
        <v>1518.1883345467086</v>
      </c>
      <c r="AR14" s="71">
        <f t="shared" si="6"/>
        <v>1579.597880614016</v>
      </c>
      <c r="AS14" s="71">
        <f t="shared" si="6"/>
        <v>1591.857105971526</v>
      </c>
      <c r="AT14" s="71">
        <f t="shared" si="6"/>
        <v>1579.6434559156382</v>
      </c>
      <c r="AU14" s="71">
        <f t="shared" si="6"/>
        <v>1529.171970433094</v>
      </c>
      <c r="AV14" s="71">
        <f t="shared" si="6"/>
        <v>1518.9853833508</v>
      </c>
      <c r="AW14" s="71">
        <f t="shared" si="6"/>
        <v>1439.9527150314539</v>
      </c>
      <c r="AX14" s="71">
        <f t="shared" si="6"/>
        <v>1433.3080507273949</v>
      </c>
      <c r="AY14" s="71">
        <f t="shared" si="6"/>
        <v>1358.2497515773975</v>
      </c>
      <c r="AZ14" s="71">
        <f t="shared" si="6"/>
        <v>1314.8217142881065</v>
      </c>
      <c r="BA14" s="71">
        <f t="shared" si="6"/>
        <v>1259.22560224455</v>
      </c>
      <c r="BB14" s="71">
        <f t="shared" si="6"/>
        <v>1120.7022094901374</v>
      </c>
      <c r="BC14" s="71">
        <f t="shared" si="6"/>
        <v>1159.0511955200386</v>
      </c>
      <c r="BD14" s="71">
        <f t="shared" si="6"/>
        <v>1109.7071797783465</v>
      </c>
      <c r="BE14" s="71">
        <f t="shared" si="6"/>
        <v>1100.499942706633</v>
      </c>
      <c r="BF14" s="71">
        <f t="shared" si="6"/>
        <v>995.4515735800317</v>
      </c>
      <c r="BG14" s="71">
        <f t="shared" si="6"/>
        <v>1027.8219151178014</v>
      </c>
      <c r="BH14" s="71">
        <f t="shared" si="6"/>
        <v>1091.3895531508665</v>
      </c>
      <c r="BI14" s="71">
        <f t="shared" si="6"/>
        <v>906.4829823373138</v>
      </c>
      <c r="BJ14" s="71">
        <f t="shared" si="6"/>
        <v>831.7209226478608</v>
      </c>
      <c r="BK14" s="71">
        <f t="shared" si="6"/>
        <v>918.656754004282</v>
      </c>
      <c r="BL14" s="71">
        <f t="shared" si="6"/>
        <v>874.1753068392745</v>
      </c>
      <c r="BM14" s="71">
        <f t="shared" si="6"/>
        <v>803.7373242290299</v>
      </c>
      <c r="BN14" s="71">
        <f t="shared" si="6"/>
        <v>798.7046053513327</v>
      </c>
      <c r="BO14" s="71">
        <f t="shared" si="6"/>
        <v>834.9597313653379</v>
      </c>
      <c r="BP14" s="71">
        <f t="shared" si="6"/>
        <v>788.5693458295641</v>
      </c>
      <c r="BQ14" s="71">
        <f aca="true" t="shared" si="7" ref="BQ14:DB14">SUM(BQ12:BQ13)</f>
        <v>689.6692498126712</v>
      </c>
      <c r="BR14" s="71">
        <f t="shared" si="7"/>
        <v>622.9478330358364</v>
      </c>
      <c r="BS14" s="71">
        <f t="shared" si="7"/>
        <v>670.4108602859835</v>
      </c>
      <c r="BT14" s="71">
        <f t="shared" si="7"/>
        <v>550.2606991996788</v>
      </c>
      <c r="BU14" s="71">
        <f t="shared" si="7"/>
        <v>499.6868068481847</v>
      </c>
      <c r="BV14" s="71">
        <f t="shared" si="7"/>
        <v>540.1673327377346</v>
      </c>
      <c r="BW14" s="71">
        <f t="shared" si="7"/>
        <v>403.7206941244915</v>
      </c>
      <c r="BX14" s="71">
        <f t="shared" si="7"/>
        <v>401.742982935042</v>
      </c>
      <c r="BY14" s="71">
        <f t="shared" si="7"/>
        <v>350.3245333059958</v>
      </c>
      <c r="BZ14" s="71">
        <f t="shared" si="7"/>
        <v>351.20167407452243</v>
      </c>
      <c r="CA14" s="71">
        <f t="shared" si="7"/>
        <v>275.54331866976554</v>
      </c>
      <c r="CB14" s="71">
        <f t="shared" si="7"/>
        <v>257.3622256418763</v>
      </c>
      <c r="CC14" s="71">
        <f t="shared" si="7"/>
        <v>274.540498721766</v>
      </c>
      <c r="CD14" s="71">
        <f t="shared" si="7"/>
        <v>261.3828150027242</v>
      </c>
      <c r="CE14" s="71">
        <f t="shared" si="7"/>
        <v>221.05589699919688</v>
      </c>
      <c r="CF14" s="71">
        <f t="shared" si="7"/>
        <v>197.8095016026358</v>
      </c>
      <c r="CG14" s="71">
        <f t="shared" si="7"/>
        <v>146.29330150066625</v>
      </c>
      <c r="CH14" s="71">
        <f t="shared" si="7"/>
        <v>104.97752790241412</v>
      </c>
      <c r="CI14" s="71">
        <f t="shared" si="7"/>
        <v>101.92717499859123</v>
      </c>
      <c r="CJ14" s="71">
        <f t="shared" si="7"/>
        <v>102.91137580889105</v>
      </c>
      <c r="CK14" s="71">
        <f t="shared" si="7"/>
        <v>71.633111259484</v>
      </c>
      <c r="CL14" s="71">
        <f t="shared" si="7"/>
        <v>61.58163785736416</v>
      </c>
      <c r="CM14" s="71">
        <f t="shared" si="7"/>
        <v>37.32311294395374</v>
      </c>
      <c r="CN14" s="71">
        <f t="shared" si="7"/>
        <v>33.30717836753073</v>
      </c>
      <c r="CO14" s="71">
        <f t="shared" si="7"/>
        <v>42.37910574377567</v>
      </c>
      <c r="CP14" s="71">
        <f t="shared" si="7"/>
        <v>26.222271749585136</v>
      </c>
      <c r="CQ14" s="71">
        <f t="shared" si="7"/>
        <v>17.14103480449035</v>
      </c>
      <c r="CR14" s="71">
        <f t="shared" si="7"/>
        <v>12.103661142368123</v>
      </c>
      <c r="CS14" s="71">
        <f t="shared" si="7"/>
        <v>7.056977911396045</v>
      </c>
      <c r="CT14" s="71">
        <f t="shared" si="7"/>
        <v>6.0541579633965235</v>
      </c>
      <c r="CU14" s="71">
        <f t="shared" si="7"/>
        <v>3.031733766123187</v>
      </c>
      <c r="CV14" s="71">
        <f t="shared" si="7"/>
        <v>7.056977911396045</v>
      </c>
      <c r="CW14" s="71">
        <f t="shared" si="7"/>
        <v>5.051338015397003</v>
      </c>
      <c r="CX14" s="71">
        <f t="shared" si="7"/>
        <v>2.019604249273816</v>
      </c>
      <c r="CY14" s="71">
        <f t="shared" si="7"/>
        <v>1.0074747324244455</v>
      </c>
      <c r="CZ14" s="71">
        <f t="shared" si="7"/>
        <v>1.0074747324244455</v>
      </c>
      <c r="DA14" s="71">
        <f t="shared" si="7"/>
        <v>1.0074747324244455</v>
      </c>
      <c r="DB14" s="71">
        <f t="shared" si="7"/>
        <v>0</v>
      </c>
      <c r="DC14" s="234">
        <f>SUM(E14:DB14)</f>
        <v>80505</v>
      </c>
    </row>
    <row r="15" spans="2:107" ht="21.75">
      <c r="B15" s="47">
        <v>5</v>
      </c>
      <c r="C15" s="48" t="s">
        <v>65</v>
      </c>
      <c r="D15" s="50" t="s">
        <v>36</v>
      </c>
      <c r="E15" s="71">
        <v>340.717193024154</v>
      </c>
      <c r="F15" s="71">
        <v>378.79734989155946</v>
      </c>
      <c r="G15" s="71">
        <v>349.7361775453816</v>
      </c>
      <c r="H15" s="71">
        <v>345.72773998039156</v>
      </c>
      <c r="I15" s="71">
        <v>371.78258415282687</v>
      </c>
      <c r="J15" s="71">
        <v>366.77203719658934</v>
      </c>
      <c r="K15" s="71">
        <v>389.8205531952821</v>
      </c>
      <c r="L15" s="71">
        <v>359.75727145785675</v>
      </c>
      <c r="M15" s="71">
        <v>352.74250571912415</v>
      </c>
      <c r="N15" s="71">
        <v>335.70664606791644</v>
      </c>
      <c r="O15" s="71">
        <v>379.799459282807</v>
      </c>
      <c r="P15" s="71">
        <v>372.7846935440744</v>
      </c>
      <c r="Q15" s="71">
        <v>437.9218039751627</v>
      </c>
      <c r="R15" s="71">
        <v>486.02305475504323</v>
      </c>
      <c r="S15" s="71">
        <v>500.0525862325084</v>
      </c>
      <c r="T15" s="71">
        <v>532.5011388255612</v>
      </c>
      <c r="U15" s="71">
        <v>558.8224878929843</v>
      </c>
      <c r="V15" s="71">
        <v>559.8348474725005</v>
      </c>
      <c r="W15" s="71">
        <v>550.7236112568542</v>
      </c>
      <c r="X15" s="71">
        <v>576.032600744761</v>
      </c>
      <c r="Y15" s="71">
        <v>610.4528264483143</v>
      </c>
      <c r="Z15" s="71">
        <v>495.04383438345894</v>
      </c>
      <c r="AA15" s="71">
        <v>458.598889520873</v>
      </c>
      <c r="AB15" s="71">
        <v>523.3899026099147</v>
      </c>
      <c r="AC15" s="71">
        <v>505.1674301786217</v>
      </c>
      <c r="AD15" s="71">
        <v>536.5505771436262</v>
      </c>
      <c r="AE15" s="71">
        <v>512.2539472352356</v>
      </c>
      <c r="AF15" s="71">
        <v>492.00675564491013</v>
      </c>
      <c r="AG15" s="71">
        <v>492.00675564491013</v>
      </c>
      <c r="AH15" s="71">
        <v>595.2674327555702</v>
      </c>
      <c r="AI15" s="71">
        <v>579.0696794833099</v>
      </c>
      <c r="AJ15" s="71">
        <v>619.5640626639608</v>
      </c>
      <c r="AK15" s="71">
        <v>591.2179944375051</v>
      </c>
      <c r="AL15" s="71">
        <v>543.6370942002402</v>
      </c>
      <c r="AM15" s="71">
        <v>574.0078815857285</v>
      </c>
      <c r="AN15" s="71">
        <v>598.3045114941191</v>
      </c>
      <c r="AO15" s="71">
        <v>608.4281072892818</v>
      </c>
      <c r="AP15" s="71">
        <v>692.4539523891327</v>
      </c>
      <c r="AQ15" s="71">
        <v>627.6629393000911</v>
      </c>
      <c r="AR15" s="71">
        <v>654.9966479470305</v>
      </c>
      <c r="AS15" s="71">
        <v>711.6887843999419</v>
      </c>
      <c r="AT15" s="71">
        <v>627.6629393000911</v>
      </c>
      <c r="AU15" s="71">
        <v>679.2932778554211</v>
      </c>
      <c r="AV15" s="71">
        <v>630.7000180386399</v>
      </c>
      <c r="AW15" s="71">
        <v>599.3168710736353</v>
      </c>
      <c r="AX15" s="71">
        <v>587.16855611944</v>
      </c>
      <c r="AY15" s="71">
        <v>583.119117801375</v>
      </c>
      <c r="AZ15" s="71">
        <v>610.4528264483143</v>
      </c>
      <c r="BA15" s="71">
        <v>496.0561939629752</v>
      </c>
      <c r="BB15" s="71">
        <v>504.1550705991054</v>
      </c>
      <c r="BC15" s="71">
        <v>468.7224853160358</v>
      </c>
      <c r="BD15" s="71">
        <v>467.7101257365195</v>
      </c>
      <c r="BE15" s="71">
        <v>473.78428321361713</v>
      </c>
      <c r="BF15" s="71">
        <v>397.85731474989643</v>
      </c>
      <c r="BG15" s="71">
        <v>447.46293414619396</v>
      </c>
      <c r="BH15" s="71">
        <v>437.3393383510312</v>
      </c>
      <c r="BI15" s="71">
        <v>379.6348423186035</v>
      </c>
      <c r="BJ15" s="71">
        <v>392.7955168523151</v>
      </c>
      <c r="BK15" s="71">
        <v>326.99214418375715</v>
      </c>
      <c r="BL15" s="71">
        <v>287.51012058262233</v>
      </c>
      <c r="BM15" s="71">
        <v>342.72141180664903</v>
      </c>
      <c r="BN15" s="71">
        <v>283.5969577230458</v>
      </c>
      <c r="BO15" s="71">
        <v>290.6117234617784</v>
      </c>
      <c r="BP15" s="71">
        <v>307.6475831129861</v>
      </c>
      <c r="BQ15" s="71">
        <v>305.6433643304911</v>
      </c>
      <c r="BR15" s="71">
        <v>248.52312902938291</v>
      </c>
      <c r="BS15" s="71">
        <v>239.50414450815532</v>
      </c>
      <c r="BT15" s="71">
        <v>179.3775810333046</v>
      </c>
      <c r="BU15" s="71">
        <v>170.358596512077</v>
      </c>
      <c r="BV15" s="71">
        <v>184.38812798954217</v>
      </c>
      <c r="BW15" s="71">
        <v>182.38390920704714</v>
      </c>
      <c r="BX15" s="71">
        <v>155.32695564336433</v>
      </c>
      <c r="BY15" s="71">
        <v>139.29320538340414</v>
      </c>
      <c r="BZ15" s="71">
        <v>130.27422086217655</v>
      </c>
      <c r="CA15" s="71">
        <v>103.21726729849371</v>
      </c>
      <c r="CB15" s="71">
        <v>90.18984521227607</v>
      </c>
      <c r="CC15" s="71">
        <v>59.1244540836032</v>
      </c>
      <c r="CD15" s="71">
        <v>101.2130485159987</v>
      </c>
      <c r="CE15" s="71">
        <v>81.17086069104846</v>
      </c>
      <c r="CF15" s="71">
        <v>70.14765738732582</v>
      </c>
      <c r="CG15" s="71">
        <v>50.10546956237559</v>
      </c>
      <c r="CH15" s="71">
        <v>58.12234469235568</v>
      </c>
      <c r="CI15" s="71">
        <v>39.08226625865296</v>
      </c>
      <c r="CJ15" s="71">
        <v>58.12234469235568</v>
      </c>
      <c r="CK15" s="71">
        <v>24.050625389940283</v>
      </c>
      <c r="CL15" s="71">
        <v>28.05906295493033</v>
      </c>
      <c r="CM15" s="71">
        <v>17.0358596512077</v>
      </c>
      <c r="CN15" s="71">
        <v>18.037969042455213</v>
      </c>
      <c r="CO15" s="71">
        <v>18.037969042455213</v>
      </c>
      <c r="CP15" s="71">
        <v>13.027422086217653</v>
      </c>
      <c r="CQ15" s="71">
        <v>10.021093912475118</v>
      </c>
      <c r="CR15" s="71">
        <v>3.0063281737425354</v>
      </c>
      <c r="CS15" s="71">
        <v>2.0042187824950237</v>
      </c>
      <c r="CT15" s="71">
        <v>1.0021093912475119</v>
      </c>
      <c r="CU15" s="71">
        <v>0</v>
      </c>
      <c r="CV15" s="71">
        <v>3.0063281737425354</v>
      </c>
      <c r="CW15" s="71">
        <v>1.0021093912475119</v>
      </c>
      <c r="CX15" s="71">
        <v>0</v>
      </c>
      <c r="CY15" s="71">
        <v>0</v>
      </c>
      <c r="CZ15" s="71">
        <v>1.0021093912475119</v>
      </c>
      <c r="DA15" s="71">
        <v>0</v>
      </c>
      <c r="DB15" s="71">
        <v>0</v>
      </c>
      <c r="DC15" s="234">
        <v>33975</v>
      </c>
    </row>
    <row r="16" spans="2:107" ht="21.75">
      <c r="B16" s="51"/>
      <c r="C16" s="52"/>
      <c r="D16" s="50" t="s">
        <v>37</v>
      </c>
      <c r="E16" s="71">
        <v>367.4545293701345</v>
      </c>
      <c r="F16" s="71">
        <v>352.4359518754423</v>
      </c>
      <c r="G16" s="71">
        <v>358.4433828733192</v>
      </c>
      <c r="H16" s="71">
        <v>362.44833687190373</v>
      </c>
      <c r="I16" s="71">
        <v>367.4545293701345</v>
      </c>
      <c r="J16" s="71">
        <v>353.43719037508845</v>
      </c>
      <c r="K16" s="71">
        <v>340.4210898796886</v>
      </c>
      <c r="L16" s="71">
        <v>338.4186128803963</v>
      </c>
      <c r="M16" s="71">
        <v>313.38765038924276</v>
      </c>
      <c r="N16" s="71">
        <v>318.39384288747345</v>
      </c>
      <c r="O16" s="71">
        <v>346.42852087756546</v>
      </c>
      <c r="P16" s="71">
        <v>352.4359518754423</v>
      </c>
      <c r="Q16" s="71">
        <v>343.424805378627</v>
      </c>
      <c r="R16" s="71">
        <v>429.53131634819533</v>
      </c>
      <c r="S16" s="71">
        <v>444.54989384288746</v>
      </c>
      <c r="T16" s="71">
        <v>502.0830927955683</v>
      </c>
      <c r="U16" s="71">
        <v>509.1546856518439</v>
      </c>
      <c r="V16" s="71">
        <v>505.11377544825785</v>
      </c>
      <c r="W16" s="71">
        <v>503.09332034646485</v>
      </c>
      <c r="X16" s="71">
        <v>523.2978713643952</v>
      </c>
      <c r="Y16" s="71">
        <v>461.6739907597077</v>
      </c>
      <c r="Z16" s="71">
        <v>494.0012723883962</v>
      </c>
      <c r="AA16" s="71">
        <v>489.96036218481015</v>
      </c>
      <c r="AB16" s="71">
        <v>452.58194280163906</v>
      </c>
      <c r="AC16" s="71">
        <v>500.0626376937753</v>
      </c>
      <c r="AD16" s="71">
        <v>505.11377544825785</v>
      </c>
      <c r="AE16" s="71">
        <v>537.4410570769463</v>
      </c>
      <c r="AF16" s="71">
        <v>497.0319550410857</v>
      </c>
      <c r="AG16" s="71">
        <v>514.2058234063265</v>
      </c>
      <c r="AH16" s="71">
        <v>505.11377544825785</v>
      </c>
      <c r="AI16" s="71">
        <v>515.216050957223</v>
      </c>
      <c r="AJ16" s="71">
        <v>510.1649132027404</v>
      </c>
      <c r="AK16" s="71">
        <v>521.2774162626021</v>
      </c>
      <c r="AL16" s="71">
        <v>509.1546856518439</v>
      </c>
      <c r="AM16" s="71">
        <v>545.5228774841185</v>
      </c>
      <c r="AN16" s="71">
        <v>577.850159112807</v>
      </c>
      <c r="AO16" s="71">
        <v>601.0853927834269</v>
      </c>
      <c r="AP16" s="71">
        <v>630.3819917594258</v>
      </c>
      <c r="AQ16" s="71">
        <v>626.3410815558398</v>
      </c>
      <c r="AR16" s="71">
        <v>685.9445070587342</v>
      </c>
      <c r="AS16" s="71">
        <v>676.8524591006656</v>
      </c>
      <c r="AT16" s="71">
        <v>627.3513091067363</v>
      </c>
      <c r="AU16" s="71">
        <v>689.9854172623202</v>
      </c>
      <c r="AV16" s="71">
        <v>683.9240519569412</v>
      </c>
      <c r="AW16" s="71">
        <v>634.4229019630119</v>
      </c>
      <c r="AX16" s="71">
        <v>634.4229019630119</v>
      </c>
      <c r="AY16" s="71">
        <v>626.3410815558398</v>
      </c>
      <c r="AZ16" s="71">
        <v>605.1263029870129</v>
      </c>
      <c r="BA16" s="71">
        <v>494.0012723883962</v>
      </c>
      <c r="BB16" s="71">
        <v>532.3899193224638</v>
      </c>
      <c r="BC16" s="71">
        <v>494.0012723883962</v>
      </c>
      <c r="BD16" s="71">
        <v>445.51034994536343</v>
      </c>
      <c r="BE16" s="71">
        <v>472.7864938195694</v>
      </c>
      <c r="BF16" s="71">
        <v>415.20352341846797</v>
      </c>
      <c r="BG16" s="71">
        <v>478.84785912494846</v>
      </c>
      <c r="BH16" s="71">
        <v>440.45921219088086</v>
      </c>
      <c r="BI16" s="71">
        <v>421.26488872384704</v>
      </c>
      <c r="BJ16" s="71">
        <v>415.20352341846797</v>
      </c>
      <c r="BK16" s="71">
        <v>344.48759485571185</v>
      </c>
      <c r="BL16" s="71">
        <v>357.62055301736655</v>
      </c>
      <c r="BM16" s="71">
        <v>321.3975583864119</v>
      </c>
      <c r="BN16" s="71">
        <v>318.39384288747345</v>
      </c>
      <c r="BO16" s="71">
        <v>354.4384288747346</v>
      </c>
      <c r="BP16" s="71">
        <v>355.43966737438075</v>
      </c>
      <c r="BQ16" s="71">
        <v>347.4297593772116</v>
      </c>
      <c r="BR16" s="71">
        <v>304.3765038924275</v>
      </c>
      <c r="BS16" s="71">
        <v>294.36411889596604</v>
      </c>
      <c r="BT16" s="71">
        <v>204.25265392781316</v>
      </c>
      <c r="BU16" s="71">
        <v>216.2675159235669</v>
      </c>
      <c r="BV16" s="71">
        <v>259.32077140835105</v>
      </c>
      <c r="BW16" s="71">
        <v>183.22664543524417</v>
      </c>
      <c r="BX16" s="71">
        <v>216.2675159235669</v>
      </c>
      <c r="BY16" s="71">
        <v>183.22664543524417</v>
      </c>
      <c r="BZ16" s="71">
        <v>191.2365534324133</v>
      </c>
      <c r="CA16" s="71">
        <v>146.18082094833687</v>
      </c>
      <c r="CB16" s="71">
        <v>179.2216914366596</v>
      </c>
      <c r="CC16" s="71">
        <v>108.13375796178345</v>
      </c>
      <c r="CD16" s="71">
        <v>136.16843595187544</v>
      </c>
      <c r="CE16" s="71">
        <v>130.16100495399857</v>
      </c>
      <c r="CF16" s="71">
        <v>106.13128096249115</v>
      </c>
      <c r="CG16" s="71">
        <v>72.08917197452229</v>
      </c>
      <c r="CH16" s="71">
        <v>71.08793347487615</v>
      </c>
      <c r="CI16" s="71">
        <v>57.07059447983015</v>
      </c>
      <c r="CJ16" s="71">
        <v>70.08669497523</v>
      </c>
      <c r="CK16" s="71">
        <v>43.053255484784145</v>
      </c>
      <c r="CL16" s="71">
        <v>32.039631988676575</v>
      </c>
      <c r="CM16" s="71">
        <v>40.04953998584572</v>
      </c>
      <c r="CN16" s="71">
        <v>35.043347487615</v>
      </c>
      <c r="CO16" s="71">
        <v>22.027246992215144</v>
      </c>
      <c r="CP16" s="71">
        <v>16.019815994338288</v>
      </c>
      <c r="CQ16" s="71">
        <v>13.016100495399858</v>
      </c>
      <c r="CR16" s="71">
        <v>9.011146496815286</v>
      </c>
      <c r="CS16" s="71">
        <v>4.004953998584572</v>
      </c>
      <c r="CT16" s="71">
        <v>9.011146496815286</v>
      </c>
      <c r="CU16" s="71">
        <v>4.004953998584572</v>
      </c>
      <c r="CV16" s="71">
        <v>3.003715498938429</v>
      </c>
      <c r="CW16" s="71">
        <v>5.006192498230715</v>
      </c>
      <c r="CX16" s="71">
        <v>1.001238499646143</v>
      </c>
      <c r="CY16" s="71">
        <v>1.001238499646143</v>
      </c>
      <c r="CZ16" s="71">
        <v>0</v>
      </c>
      <c r="DA16" s="71">
        <v>0</v>
      </c>
      <c r="DB16" s="71">
        <v>0</v>
      </c>
      <c r="DC16" s="234">
        <v>34165</v>
      </c>
    </row>
    <row r="17" spans="2:107" ht="21.75">
      <c r="B17" s="53"/>
      <c r="C17" s="54"/>
      <c r="D17" s="50" t="s">
        <v>38</v>
      </c>
      <c r="E17" s="71">
        <f aca="true" t="shared" si="8" ref="E17:BP17">SUM(E15:E16)</f>
        <v>708.1717223942885</v>
      </c>
      <c r="F17" s="71">
        <f t="shared" si="8"/>
        <v>731.2333017670018</v>
      </c>
      <c r="G17" s="71">
        <f t="shared" si="8"/>
        <v>708.1795604187008</v>
      </c>
      <c r="H17" s="71">
        <f t="shared" si="8"/>
        <v>708.1760768522953</v>
      </c>
      <c r="I17" s="71">
        <f t="shared" si="8"/>
        <v>739.2371135229614</v>
      </c>
      <c r="J17" s="71">
        <f t="shared" si="8"/>
        <v>720.2092275716777</v>
      </c>
      <c r="K17" s="71">
        <f t="shared" si="8"/>
        <v>730.2416430749707</v>
      </c>
      <c r="L17" s="71">
        <f t="shared" si="8"/>
        <v>698.1758843382531</v>
      </c>
      <c r="M17" s="71">
        <f t="shared" si="8"/>
        <v>666.1301561083669</v>
      </c>
      <c r="N17" s="71">
        <f t="shared" si="8"/>
        <v>654.1004889553899</v>
      </c>
      <c r="O17" s="71">
        <f t="shared" si="8"/>
        <v>726.2279801603725</v>
      </c>
      <c r="P17" s="71">
        <f t="shared" si="8"/>
        <v>725.2206454195167</v>
      </c>
      <c r="Q17" s="71">
        <f t="shared" si="8"/>
        <v>781.3466093537897</v>
      </c>
      <c r="R17" s="71">
        <f t="shared" si="8"/>
        <v>915.5543711032385</v>
      </c>
      <c r="S17" s="71">
        <f t="shared" si="8"/>
        <v>944.6024800753959</v>
      </c>
      <c r="T17" s="71">
        <f t="shared" si="8"/>
        <v>1034.5842316211294</v>
      </c>
      <c r="U17" s="71">
        <f t="shared" si="8"/>
        <v>1067.9771735448282</v>
      </c>
      <c r="V17" s="71">
        <f t="shared" si="8"/>
        <v>1064.9486229207585</v>
      </c>
      <c r="W17" s="71">
        <f t="shared" si="8"/>
        <v>1053.816931603319</v>
      </c>
      <c r="X17" s="71">
        <f t="shared" si="8"/>
        <v>1099.3304721091563</v>
      </c>
      <c r="Y17" s="71">
        <f t="shared" si="8"/>
        <v>1072.126817208022</v>
      </c>
      <c r="Z17" s="71">
        <f t="shared" si="8"/>
        <v>989.0451067718552</v>
      </c>
      <c r="AA17" s="71">
        <f t="shared" si="8"/>
        <v>948.5592517056832</v>
      </c>
      <c r="AB17" s="71">
        <f t="shared" si="8"/>
        <v>975.9718454115537</v>
      </c>
      <c r="AC17" s="71">
        <f t="shared" si="8"/>
        <v>1005.2300678723971</v>
      </c>
      <c r="AD17" s="71">
        <f t="shared" si="8"/>
        <v>1041.6643525918842</v>
      </c>
      <c r="AE17" s="71">
        <f t="shared" si="8"/>
        <v>1049.695004312182</v>
      </c>
      <c r="AF17" s="71">
        <f t="shared" si="8"/>
        <v>989.0387106859959</v>
      </c>
      <c r="AG17" s="71">
        <f t="shared" si="8"/>
        <v>1006.2125790512366</v>
      </c>
      <c r="AH17" s="71">
        <f t="shared" si="8"/>
        <v>1100.381208203828</v>
      </c>
      <c r="AI17" s="71">
        <f t="shared" si="8"/>
        <v>1094.285730440533</v>
      </c>
      <c r="AJ17" s="71">
        <f t="shared" si="8"/>
        <v>1129.7289758667011</v>
      </c>
      <c r="AK17" s="71">
        <f t="shared" si="8"/>
        <v>1112.4954107001072</v>
      </c>
      <c r="AL17" s="71">
        <f t="shared" si="8"/>
        <v>1052.7917798520841</v>
      </c>
      <c r="AM17" s="71">
        <f t="shared" si="8"/>
        <v>1119.530759069847</v>
      </c>
      <c r="AN17" s="71">
        <f t="shared" si="8"/>
        <v>1176.1546706069262</v>
      </c>
      <c r="AO17" s="71">
        <f t="shared" si="8"/>
        <v>1209.5135000727087</v>
      </c>
      <c r="AP17" s="71">
        <f t="shared" si="8"/>
        <v>1322.8359441485586</v>
      </c>
      <c r="AQ17" s="71">
        <f t="shared" si="8"/>
        <v>1254.0040208559308</v>
      </c>
      <c r="AR17" s="71">
        <f t="shared" si="8"/>
        <v>1340.9411550057648</v>
      </c>
      <c r="AS17" s="71">
        <f t="shared" si="8"/>
        <v>1388.5412435006074</v>
      </c>
      <c r="AT17" s="71">
        <f t="shared" si="8"/>
        <v>1255.0142484068274</v>
      </c>
      <c r="AU17" s="71">
        <f t="shared" si="8"/>
        <v>1369.2786951177413</v>
      </c>
      <c r="AV17" s="71">
        <f t="shared" si="8"/>
        <v>1314.624069995581</v>
      </c>
      <c r="AW17" s="71">
        <f t="shared" si="8"/>
        <v>1233.7397730366472</v>
      </c>
      <c r="AX17" s="71">
        <f t="shared" si="8"/>
        <v>1221.591458082452</v>
      </c>
      <c r="AY17" s="71">
        <f t="shared" si="8"/>
        <v>1209.4601993572146</v>
      </c>
      <c r="AZ17" s="71">
        <f t="shared" si="8"/>
        <v>1215.579129435327</v>
      </c>
      <c r="BA17" s="71">
        <f t="shared" si="8"/>
        <v>990.0574663513714</v>
      </c>
      <c r="BB17" s="71">
        <f t="shared" si="8"/>
        <v>1036.5449899215691</v>
      </c>
      <c r="BC17" s="71">
        <f t="shared" si="8"/>
        <v>962.723757704432</v>
      </c>
      <c r="BD17" s="71">
        <f t="shared" si="8"/>
        <v>913.2204756818829</v>
      </c>
      <c r="BE17" s="71">
        <f t="shared" si="8"/>
        <v>946.5707770331865</v>
      </c>
      <c r="BF17" s="71">
        <f t="shared" si="8"/>
        <v>813.0608381683644</v>
      </c>
      <c r="BG17" s="71">
        <f t="shared" si="8"/>
        <v>926.3107932711424</v>
      </c>
      <c r="BH17" s="71">
        <f t="shared" si="8"/>
        <v>877.798550541912</v>
      </c>
      <c r="BI17" s="71">
        <f t="shared" si="8"/>
        <v>800.8997310424505</v>
      </c>
      <c r="BJ17" s="71">
        <f t="shared" si="8"/>
        <v>807.9990402707831</v>
      </c>
      <c r="BK17" s="71">
        <f t="shared" si="8"/>
        <v>671.479739039469</v>
      </c>
      <c r="BL17" s="71">
        <f t="shared" si="8"/>
        <v>645.1306735999889</v>
      </c>
      <c r="BM17" s="71">
        <f t="shared" si="8"/>
        <v>664.1189701930609</v>
      </c>
      <c r="BN17" s="71">
        <f t="shared" si="8"/>
        <v>601.9908006105193</v>
      </c>
      <c r="BO17" s="71">
        <f t="shared" si="8"/>
        <v>645.0501523365131</v>
      </c>
      <c r="BP17" s="71">
        <f t="shared" si="8"/>
        <v>663.0872504873669</v>
      </c>
      <c r="BQ17" s="71">
        <f aca="true" t="shared" si="9" ref="BQ17:DB17">SUM(BQ15:BQ16)</f>
        <v>653.0731237077027</v>
      </c>
      <c r="BR17" s="71">
        <f t="shared" si="9"/>
        <v>552.8996329218104</v>
      </c>
      <c r="BS17" s="71">
        <f t="shared" si="9"/>
        <v>533.8682634041213</v>
      </c>
      <c r="BT17" s="71">
        <f t="shared" si="9"/>
        <v>383.63023496111776</v>
      </c>
      <c r="BU17" s="71">
        <f t="shared" si="9"/>
        <v>386.6261124356439</v>
      </c>
      <c r="BV17" s="71">
        <f t="shared" si="9"/>
        <v>443.7088993978932</v>
      </c>
      <c r="BW17" s="71">
        <f t="shared" si="9"/>
        <v>365.6105546422913</v>
      </c>
      <c r="BX17" s="71">
        <f t="shared" si="9"/>
        <v>371.59447156693125</v>
      </c>
      <c r="BY17" s="71">
        <f t="shared" si="9"/>
        <v>322.5198508186483</v>
      </c>
      <c r="BZ17" s="71">
        <f t="shared" si="9"/>
        <v>321.51077429458985</v>
      </c>
      <c r="CA17" s="71">
        <f t="shared" si="9"/>
        <v>249.39808824683058</v>
      </c>
      <c r="CB17" s="71">
        <f t="shared" si="9"/>
        <v>269.4115366489357</v>
      </c>
      <c r="CC17" s="71">
        <f t="shared" si="9"/>
        <v>167.25821204538664</v>
      </c>
      <c r="CD17" s="71">
        <f t="shared" si="9"/>
        <v>237.38148446787415</v>
      </c>
      <c r="CE17" s="71">
        <f t="shared" si="9"/>
        <v>211.33186564504703</v>
      </c>
      <c r="CF17" s="71">
        <f t="shared" si="9"/>
        <v>176.27893834981697</v>
      </c>
      <c r="CG17" s="71">
        <f t="shared" si="9"/>
        <v>122.19464153689788</v>
      </c>
      <c r="CH17" s="71">
        <f t="shared" si="9"/>
        <v>129.21027816723182</v>
      </c>
      <c r="CI17" s="71">
        <f t="shared" si="9"/>
        <v>96.1528607384831</v>
      </c>
      <c r="CJ17" s="71">
        <f t="shared" si="9"/>
        <v>128.20903966758567</v>
      </c>
      <c r="CK17" s="71">
        <f t="shared" si="9"/>
        <v>67.10388087472442</v>
      </c>
      <c r="CL17" s="71">
        <f t="shared" si="9"/>
        <v>60.0986949436069</v>
      </c>
      <c r="CM17" s="71">
        <f t="shared" si="9"/>
        <v>57.08539963705342</v>
      </c>
      <c r="CN17" s="71">
        <f t="shared" si="9"/>
        <v>53.08131653007021</v>
      </c>
      <c r="CO17" s="71">
        <f t="shared" si="9"/>
        <v>40.06521603467036</v>
      </c>
      <c r="CP17" s="71">
        <f t="shared" si="9"/>
        <v>29.047238080555942</v>
      </c>
      <c r="CQ17" s="71">
        <f t="shared" si="9"/>
        <v>23.037194407874978</v>
      </c>
      <c r="CR17" s="71">
        <f t="shared" si="9"/>
        <v>12.01747467055782</v>
      </c>
      <c r="CS17" s="71">
        <f t="shared" si="9"/>
        <v>6.009172781079595</v>
      </c>
      <c r="CT17" s="71">
        <f t="shared" si="9"/>
        <v>10.013255888062798</v>
      </c>
      <c r="CU17" s="71">
        <f t="shared" si="9"/>
        <v>4.004953998584572</v>
      </c>
      <c r="CV17" s="71">
        <f t="shared" si="9"/>
        <v>6.010043672680965</v>
      </c>
      <c r="CW17" s="71">
        <f t="shared" si="9"/>
        <v>6.0083018894782265</v>
      </c>
      <c r="CX17" s="71">
        <f t="shared" si="9"/>
        <v>1.001238499646143</v>
      </c>
      <c r="CY17" s="71">
        <f t="shared" si="9"/>
        <v>1.001238499646143</v>
      </c>
      <c r="CZ17" s="71">
        <f t="shared" si="9"/>
        <v>1.0021093912475119</v>
      </c>
      <c r="DA17" s="71">
        <f t="shared" si="9"/>
        <v>0</v>
      </c>
      <c r="DB17" s="71">
        <f t="shared" si="9"/>
        <v>0</v>
      </c>
      <c r="DC17" s="234">
        <f>SUM(E17:DB17)</f>
        <v>68140.00000000001</v>
      </c>
    </row>
    <row r="18" spans="2:192" ht="21.75">
      <c r="B18" s="47">
        <v>6</v>
      </c>
      <c r="C18" s="48" t="s">
        <v>66</v>
      </c>
      <c r="D18" s="50" t="s">
        <v>36</v>
      </c>
      <c r="E18" s="71">
        <v>378.5954696072573</v>
      </c>
      <c r="F18" s="71">
        <v>391.6159487207344</v>
      </c>
      <c r="G18" s="71">
        <v>365.5749904937802</v>
      </c>
      <c r="H18" s="71">
        <v>365.5749904937802</v>
      </c>
      <c r="I18" s="71">
        <v>439.69156390895756</v>
      </c>
      <c r="J18" s="71">
        <v>392.61752403715576</v>
      </c>
      <c r="K18" s="71">
        <v>442.6962898582215</v>
      </c>
      <c r="L18" s="71">
        <v>421.6632082133739</v>
      </c>
      <c r="M18" s="71">
        <v>430.67738606116575</v>
      </c>
      <c r="N18" s="71">
        <v>449.7073170731707</v>
      </c>
      <c r="O18" s="71">
        <v>430.67738606116575</v>
      </c>
      <c r="P18" s="71">
        <v>428.67423542832313</v>
      </c>
      <c r="Q18" s="71">
        <v>472.743549350861</v>
      </c>
      <c r="R18" s="71">
        <v>541.8522461839318</v>
      </c>
      <c r="S18" s="71">
        <v>609.9593677005812</v>
      </c>
      <c r="T18" s="71">
        <v>606.6667623178735</v>
      </c>
      <c r="U18" s="71">
        <v>591.6254376323063</v>
      </c>
      <c r="V18" s="71">
        <v>636.7494116890076</v>
      </c>
      <c r="W18" s="71">
        <v>578.5896229048149</v>
      </c>
      <c r="X18" s="71">
        <v>583.6033978000039</v>
      </c>
      <c r="Y18" s="71">
        <v>586.6116627371173</v>
      </c>
      <c r="Z18" s="71">
        <v>516.4188142044708</v>
      </c>
      <c r="AA18" s="71">
        <v>490.3471847494878</v>
      </c>
      <c r="AB18" s="71">
        <v>517.4215691835086</v>
      </c>
      <c r="AC18" s="71">
        <v>518.4243241625464</v>
      </c>
      <c r="AD18" s="71">
        <v>599.6474774646088</v>
      </c>
      <c r="AE18" s="71">
        <v>578.5896229048149</v>
      </c>
      <c r="AF18" s="71">
        <v>609.6750272549868</v>
      </c>
      <c r="AG18" s="71">
        <v>567.5593181353989</v>
      </c>
      <c r="AH18" s="71">
        <v>569.5648280934746</v>
      </c>
      <c r="AI18" s="71">
        <v>588.617172695193</v>
      </c>
      <c r="AJ18" s="71">
        <v>632.7383917728564</v>
      </c>
      <c r="AK18" s="71">
        <v>673.8513459134066</v>
      </c>
      <c r="AL18" s="71">
        <v>645.7742065003479</v>
      </c>
      <c r="AM18" s="71">
        <v>626.7218618986296</v>
      </c>
      <c r="AN18" s="71">
        <v>619.7025770453649</v>
      </c>
      <c r="AO18" s="71">
        <v>681.873385745709</v>
      </c>
      <c r="AP18" s="71">
        <v>692.9036905151248</v>
      </c>
      <c r="AQ18" s="71">
        <v>706.9422602216541</v>
      </c>
      <c r="AR18" s="71">
        <v>711.9560351168432</v>
      </c>
      <c r="AS18" s="71">
        <v>745.0469494250908</v>
      </c>
      <c r="AT18" s="71">
        <v>709.9505251587676</v>
      </c>
      <c r="AU18" s="71">
        <v>658.8100212278395</v>
      </c>
      <c r="AV18" s="71">
        <v>703.9339952845407</v>
      </c>
      <c r="AW18" s="71">
        <v>623.7135969615161</v>
      </c>
      <c r="AX18" s="71">
        <v>599.6474774646088</v>
      </c>
      <c r="AY18" s="71">
        <v>599.6474774646088</v>
      </c>
      <c r="AZ18" s="71">
        <v>564.5510531982856</v>
      </c>
      <c r="BA18" s="71">
        <v>528.4518739529244</v>
      </c>
      <c r="BB18" s="71">
        <v>513.4105492673574</v>
      </c>
      <c r="BC18" s="71">
        <v>448.2314756298999</v>
      </c>
      <c r="BD18" s="71">
        <v>466.2810652525804</v>
      </c>
      <c r="BE18" s="71">
        <v>454.24800550412675</v>
      </c>
      <c r="BF18" s="71">
        <v>461.2672903573914</v>
      </c>
      <c r="BG18" s="71">
        <v>396.0882167199339</v>
      </c>
      <c r="BH18" s="71">
        <v>451.2397405670133</v>
      </c>
      <c r="BI18" s="71">
        <v>365.0028123697619</v>
      </c>
      <c r="BJ18" s="71">
        <v>347.95597772611916</v>
      </c>
      <c r="BK18" s="71">
        <v>374.02760718110216</v>
      </c>
      <c r="BL18" s="71">
        <v>356.9807725374594</v>
      </c>
      <c r="BM18" s="71">
        <v>309.48677277418653</v>
      </c>
      <c r="BN18" s="71">
        <v>343.5403335325113</v>
      </c>
      <c r="BO18" s="71">
        <v>360.56711391167363</v>
      </c>
      <c r="BP18" s="71">
        <v>316.49779998913573</v>
      </c>
      <c r="BQ18" s="71">
        <v>297.46786897713076</v>
      </c>
      <c r="BR18" s="71">
        <v>276.4347873322831</v>
      </c>
      <c r="BS18" s="71">
        <v>326.5135531533489</v>
      </c>
      <c r="BT18" s="71">
        <v>241.37965125753706</v>
      </c>
      <c r="BU18" s="71">
        <v>207.32609049921234</v>
      </c>
      <c r="BV18" s="71">
        <v>259.4080069531208</v>
      </c>
      <c r="BW18" s="71">
        <v>197.3103373349992</v>
      </c>
      <c r="BX18" s="71">
        <v>178.2804063229942</v>
      </c>
      <c r="BY18" s="71">
        <v>192.3024607528926</v>
      </c>
      <c r="BZ18" s="71">
        <v>151.23787277961867</v>
      </c>
      <c r="CA18" s="71">
        <v>136.21424303329894</v>
      </c>
      <c r="CB18" s="71">
        <v>158.24889999456786</v>
      </c>
      <c r="CC18" s="71">
        <v>106.16698354065946</v>
      </c>
      <c r="CD18" s="71">
        <v>108.17013417350209</v>
      </c>
      <c r="CE18" s="71">
        <v>106.16698354065946</v>
      </c>
      <c r="CF18" s="71">
        <v>95.14965506002498</v>
      </c>
      <c r="CG18" s="71">
        <v>62.09766961812157</v>
      </c>
      <c r="CH18" s="71">
        <v>91.14335379433973</v>
      </c>
      <c r="CI18" s="71">
        <v>54.085067086751046</v>
      </c>
      <c r="CJ18" s="71">
        <v>62.09766961812157</v>
      </c>
      <c r="CK18" s="71">
        <v>54.085067086751046</v>
      </c>
      <c r="CL18" s="71">
        <v>31.048834809060786</v>
      </c>
      <c r="CM18" s="71">
        <v>26.040958226954206</v>
      </c>
      <c r="CN18" s="71">
        <v>19.029931012004997</v>
      </c>
      <c r="CO18" s="71">
        <v>25.03938291053289</v>
      </c>
      <c r="CP18" s="71">
        <v>14.02205442989842</v>
      </c>
      <c r="CQ18" s="71">
        <v>10.015753164213157</v>
      </c>
      <c r="CR18" s="71">
        <v>10.015753164213157</v>
      </c>
      <c r="CS18" s="71">
        <v>3.004725949263947</v>
      </c>
      <c r="CT18" s="71">
        <v>3.004725949263947</v>
      </c>
      <c r="CU18" s="71">
        <v>1.0015753164213157</v>
      </c>
      <c r="CV18" s="71">
        <v>3.004725949263947</v>
      </c>
      <c r="CW18" s="71">
        <v>2.0031506328426314</v>
      </c>
      <c r="CX18" s="71">
        <v>1.0015753164213157</v>
      </c>
      <c r="CY18" s="71">
        <v>0</v>
      </c>
      <c r="CZ18" s="71">
        <v>0</v>
      </c>
      <c r="DA18" s="71">
        <v>0</v>
      </c>
      <c r="DB18" s="71">
        <v>3.004725949263947</v>
      </c>
      <c r="DC18" s="234">
        <v>36906</v>
      </c>
      <c r="DJ18" s="44" t="s">
        <v>40</v>
      </c>
      <c r="DK18" s="44" t="s">
        <v>40</v>
      </c>
      <c r="DL18" s="44" t="s">
        <v>40</v>
      </c>
      <c r="DM18" s="44" t="s">
        <v>40</v>
      </c>
      <c r="DN18" s="44" t="s">
        <v>40</v>
      </c>
      <c r="DO18" s="44" t="s">
        <v>40</v>
      </c>
      <c r="DP18" s="44" t="s">
        <v>40</v>
      </c>
      <c r="DQ18" s="44" t="s">
        <v>40</v>
      </c>
      <c r="DR18" s="44" t="s">
        <v>40</v>
      </c>
      <c r="DS18" s="44" t="s">
        <v>40</v>
      </c>
      <c r="DT18" s="44" t="s">
        <v>40</v>
      </c>
      <c r="DU18" s="44" t="s">
        <v>40</v>
      </c>
      <c r="DV18" s="44" t="s">
        <v>40</v>
      </c>
      <c r="DW18" s="44" t="s">
        <v>40</v>
      </c>
      <c r="DX18" s="44" t="s">
        <v>40</v>
      </c>
      <c r="DY18" s="44" t="s">
        <v>40</v>
      </c>
      <c r="DZ18" s="44" t="s">
        <v>40</v>
      </c>
      <c r="EA18" s="44" t="s">
        <v>40</v>
      </c>
      <c r="EB18" s="44" t="s">
        <v>40</v>
      </c>
      <c r="EC18" s="44" t="s">
        <v>40</v>
      </c>
      <c r="ED18" s="44" t="s">
        <v>40</v>
      </c>
      <c r="EE18" s="44" t="s">
        <v>40</v>
      </c>
      <c r="EF18" s="44" t="s">
        <v>40</v>
      </c>
      <c r="EG18" s="44" t="s">
        <v>40</v>
      </c>
      <c r="EH18" s="44" t="s">
        <v>40</v>
      </c>
      <c r="EI18" s="44" t="s">
        <v>40</v>
      </c>
      <c r="EJ18" s="44" t="s">
        <v>40</v>
      </c>
      <c r="EK18" s="44" t="s">
        <v>40</v>
      </c>
      <c r="EL18" s="44" t="s">
        <v>40</v>
      </c>
      <c r="EM18" s="44" t="s">
        <v>40</v>
      </c>
      <c r="EN18" s="44" t="s">
        <v>40</v>
      </c>
      <c r="EO18" s="44" t="s">
        <v>40</v>
      </c>
      <c r="EP18" s="44" t="s">
        <v>40</v>
      </c>
      <c r="EQ18" s="44" t="s">
        <v>40</v>
      </c>
      <c r="ER18" s="44" t="s">
        <v>40</v>
      </c>
      <c r="ES18" s="44" t="s">
        <v>40</v>
      </c>
      <c r="ET18" s="44" t="s">
        <v>40</v>
      </c>
      <c r="EU18" s="44" t="s">
        <v>40</v>
      </c>
      <c r="EV18" s="44" t="s">
        <v>40</v>
      </c>
      <c r="EW18" s="44" t="s">
        <v>40</v>
      </c>
      <c r="EX18" s="44" t="s">
        <v>40</v>
      </c>
      <c r="EY18" s="44" t="s">
        <v>40</v>
      </c>
      <c r="EZ18" s="44" t="s">
        <v>40</v>
      </c>
      <c r="FA18" s="44" t="s">
        <v>40</v>
      </c>
      <c r="FB18" s="44" t="s">
        <v>40</v>
      </c>
      <c r="FC18" s="44" t="s">
        <v>40</v>
      </c>
      <c r="FD18" s="44" t="s">
        <v>40</v>
      </c>
      <c r="FE18" s="44" t="s">
        <v>40</v>
      </c>
      <c r="FF18" s="44" t="s">
        <v>40</v>
      </c>
      <c r="FG18" s="44" t="s">
        <v>40</v>
      </c>
      <c r="FH18" s="44" t="s">
        <v>40</v>
      </c>
      <c r="FI18" s="44" t="s">
        <v>40</v>
      </c>
      <c r="FJ18" s="44" t="s">
        <v>40</v>
      </c>
      <c r="FK18" s="44" t="s">
        <v>40</v>
      </c>
      <c r="FL18" s="44" t="s">
        <v>40</v>
      </c>
      <c r="FM18" s="44" t="s">
        <v>40</v>
      </c>
      <c r="FN18" s="44" t="s">
        <v>40</v>
      </c>
      <c r="FO18" s="44" t="s">
        <v>40</v>
      </c>
      <c r="FP18" s="44" t="s">
        <v>40</v>
      </c>
      <c r="FQ18" s="44" t="s">
        <v>40</v>
      </c>
      <c r="FR18" s="44" t="s">
        <v>40</v>
      </c>
      <c r="FS18" s="44" t="s">
        <v>40</v>
      </c>
      <c r="FT18" s="44" t="s">
        <v>40</v>
      </c>
      <c r="FU18" s="44" t="s">
        <v>40</v>
      </c>
      <c r="FV18" s="44" t="s">
        <v>40</v>
      </c>
      <c r="FW18" s="44" t="s">
        <v>40</v>
      </c>
      <c r="FX18" s="44" t="s">
        <v>40</v>
      </c>
      <c r="FY18" s="44" t="s">
        <v>40</v>
      </c>
      <c r="FZ18" s="44" t="s">
        <v>40</v>
      </c>
      <c r="GA18" s="44" t="s">
        <v>40</v>
      </c>
      <c r="GB18" s="44" t="s">
        <v>40</v>
      </c>
      <c r="GC18" s="44" t="s">
        <v>40</v>
      </c>
      <c r="GD18" s="44" t="s">
        <v>40</v>
      </c>
      <c r="GE18" s="44" t="s">
        <v>40</v>
      </c>
      <c r="GF18" s="44" t="s">
        <v>40</v>
      </c>
      <c r="GG18" s="44" t="s">
        <v>40</v>
      </c>
      <c r="GH18" s="44" t="s">
        <v>40</v>
      </c>
      <c r="GI18" s="44" t="s">
        <v>40</v>
      </c>
      <c r="GJ18" s="44" t="s">
        <v>40</v>
      </c>
    </row>
    <row r="19" spans="2:107" ht="21.75">
      <c r="B19" s="51"/>
      <c r="C19" s="52"/>
      <c r="D19" s="50" t="s">
        <v>37</v>
      </c>
      <c r="E19" s="71">
        <v>331.3634367279715</v>
      </c>
      <c r="F19" s="71">
        <v>346.37990667032665</v>
      </c>
      <c r="G19" s="71">
        <v>370.406258578095</v>
      </c>
      <c r="H19" s="71">
        <v>390.4282185012352</v>
      </c>
      <c r="I19" s="71">
        <v>380.4172385396651</v>
      </c>
      <c r="J19" s="71">
        <v>365.40076859730993</v>
      </c>
      <c r="K19" s="71">
        <v>410.4501784243755</v>
      </c>
      <c r="L19" s="71">
        <v>339.37222069722753</v>
      </c>
      <c r="M19" s="71">
        <v>401.4402964589624</v>
      </c>
      <c r="N19" s="71">
        <v>409.4490804282185</v>
      </c>
      <c r="O19" s="71">
        <v>420.4611583859456</v>
      </c>
      <c r="P19" s="71">
        <v>429.4710403513588</v>
      </c>
      <c r="Q19" s="71">
        <v>408.4479824320615</v>
      </c>
      <c r="R19" s="71">
        <v>491.5391161130936</v>
      </c>
      <c r="S19" s="71">
        <v>527.5786439747461</v>
      </c>
      <c r="T19" s="71">
        <v>533.8223124207541</v>
      </c>
      <c r="U19" s="71">
        <v>557.8593396216886</v>
      </c>
      <c r="V19" s="71">
        <v>547.8439116212992</v>
      </c>
      <c r="W19" s="71">
        <v>537.8284836209099</v>
      </c>
      <c r="X19" s="71">
        <v>558.8608824217275</v>
      </c>
      <c r="Y19" s="71">
        <v>524.8084272204036</v>
      </c>
      <c r="Z19" s="71">
        <v>504.77757121962486</v>
      </c>
      <c r="AA19" s="71">
        <v>520.8022560202479</v>
      </c>
      <c r="AB19" s="71">
        <v>487.75134361896295</v>
      </c>
      <c r="AC19" s="71">
        <v>513.7914564199754</v>
      </c>
      <c r="AD19" s="71">
        <v>491.7575148191187</v>
      </c>
      <c r="AE19" s="71">
        <v>524.8084272204036</v>
      </c>
      <c r="AF19" s="71">
        <v>524.8084272204036</v>
      </c>
      <c r="AG19" s="71">
        <v>482.74362961876824</v>
      </c>
      <c r="AH19" s="71">
        <v>510.7868280198585</v>
      </c>
      <c r="AI19" s="71">
        <v>531.8192268206762</v>
      </c>
      <c r="AJ19" s="71">
        <v>566.873224822039</v>
      </c>
      <c r="AK19" s="71">
        <v>579.8932812225453</v>
      </c>
      <c r="AL19" s="71">
        <v>587.9056236228568</v>
      </c>
      <c r="AM19" s="71">
        <v>552.8516256214939</v>
      </c>
      <c r="AN19" s="71">
        <v>593.9148804230904</v>
      </c>
      <c r="AO19" s="71">
        <v>608.9380224236744</v>
      </c>
      <c r="AP19" s="71">
        <v>643.9920204250373</v>
      </c>
      <c r="AQ19" s="71">
        <v>663.0213336257771</v>
      </c>
      <c r="AR19" s="71">
        <v>689.0614464267895</v>
      </c>
      <c r="AS19" s="71">
        <v>710.0938452276072</v>
      </c>
      <c r="AT19" s="71">
        <v>714.100016427763</v>
      </c>
      <c r="AU19" s="71">
        <v>661.0182480256992</v>
      </c>
      <c r="AV19" s="71">
        <v>761.1725280295931</v>
      </c>
      <c r="AW19" s="71">
        <v>634.9781352246869</v>
      </c>
      <c r="AX19" s="71">
        <v>619.9549932241027</v>
      </c>
      <c r="AY19" s="71">
        <v>596.9195088232071</v>
      </c>
      <c r="AZ19" s="71">
        <v>603.9303084234798</v>
      </c>
      <c r="BA19" s="71">
        <v>560.8639680218054</v>
      </c>
      <c r="BB19" s="71">
        <v>513.7914564199754</v>
      </c>
      <c r="BC19" s="71">
        <v>494.7621432192355</v>
      </c>
      <c r="BD19" s="71">
        <v>511.78837081989747</v>
      </c>
      <c r="BE19" s="71">
        <v>545.8408260212213</v>
      </c>
      <c r="BF19" s="71">
        <v>459.70814521787264</v>
      </c>
      <c r="BG19" s="71">
        <v>461.71123081795054</v>
      </c>
      <c r="BH19" s="71">
        <v>473.7297444184178</v>
      </c>
      <c r="BI19" s="71">
        <v>414.6387192161204</v>
      </c>
      <c r="BJ19" s="71">
        <v>437.674203617016</v>
      </c>
      <c r="BK19" s="71">
        <v>391.6032348152248</v>
      </c>
      <c r="BL19" s="71">
        <v>358.55232241393986</v>
      </c>
      <c r="BM19" s="71">
        <v>374.41065056272305</v>
      </c>
      <c r="BN19" s="71">
        <v>387.4249245127642</v>
      </c>
      <c r="BO19" s="71">
        <v>348.3821026626407</v>
      </c>
      <c r="BP19" s="71">
        <v>347.38100466648365</v>
      </c>
      <c r="BQ19" s="71">
        <v>368.40406258578093</v>
      </c>
      <c r="BR19" s="71">
        <v>300.329398847104</v>
      </c>
      <c r="BS19" s="71">
        <v>301.3304968432611</v>
      </c>
      <c r="BT19" s="71">
        <v>257.28218501235244</v>
      </c>
      <c r="BU19" s="71">
        <v>253.2777930277244</v>
      </c>
      <c r="BV19" s="71">
        <v>254.2788910238814</v>
      </c>
      <c r="BW19" s="71">
        <v>220.24155915454295</v>
      </c>
      <c r="BX19" s="71">
        <v>220.24155915454295</v>
      </c>
      <c r="BY19" s="71">
        <v>220.24155915454295</v>
      </c>
      <c r="BZ19" s="71">
        <v>199.21850123524567</v>
      </c>
      <c r="CA19" s="71">
        <v>163.17897337359318</v>
      </c>
      <c r="CB19" s="71">
        <v>171.1877573428493</v>
      </c>
      <c r="CC19" s="71">
        <v>128.14054350809772</v>
      </c>
      <c r="CD19" s="71">
        <v>170.1866593466923</v>
      </c>
      <c r="CE19" s="71">
        <v>174.19105133132035</v>
      </c>
      <c r="CF19" s="71">
        <v>123.13505352731265</v>
      </c>
      <c r="CG19" s="71">
        <v>126.13834751578369</v>
      </c>
      <c r="CH19" s="71">
        <v>102.11199560801538</v>
      </c>
      <c r="CI19" s="71">
        <v>67.0735657425199</v>
      </c>
      <c r="CJ19" s="71">
        <v>99.10870161954433</v>
      </c>
      <c r="CK19" s="71">
        <v>64.07027175404886</v>
      </c>
      <c r="CL19" s="71">
        <v>47.05160581937963</v>
      </c>
      <c r="CM19" s="71">
        <v>41.04501784243755</v>
      </c>
      <c r="CN19" s="71">
        <v>31.034037880867416</v>
      </c>
      <c r="CO19" s="71">
        <v>31.034037880867416</v>
      </c>
      <c r="CP19" s="71">
        <v>14.015371946198188</v>
      </c>
      <c r="CQ19" s="71">
        <v>26.02854790008235</v>
      </c>
      <c r="CR19" s="71">
        <v>15.016469942355203</v>
      </c>
      <c r="CS19" s="71">
        <v>10.010979961570134</v>
      </c>
      <c r="CT19" s="71">
        <v>7.007685973099094</v>
      </c>
      <c r="CU19" s="71">
        <v>10.010979961570134</v>
      </c>
      <c r="CV19" s="71">
        <v>2.002195992314027</v>
      </c>
      <c r="CW19" s="71">
        <v>2.002195992314027</v>
      </c>
      <c r="CX19" s="71">
        <v>5.005489980785067</v>
      </c>
      <c r="CY19" s="71">
        <v>3.0032939884710403</v>
      </c>
      <c r="CZ19" s="71">
        <v>1.0010979961570134</v>
      </c>
      <c r="DA19" s="71">
        <v>3.0032939884710403</v>
      </c>
      <c r="DB19" s="71">
        <v>1.0010979961570134</v>
      </c>
      <c r="DC19" s="234">
        <v>36481</v>
      </c>
    </row>
    <row r="20" spans="2:107" ht="21.75">
      <c r="B20" s="53"/>
      <c r="C20" s="54"/>
      <c r="D20" s="50" t="s">
        <v>38</v>
      </c>
      <c r="E20" s="71">
        <f>SUM(E18:E19)</f>
        <v>709.9589063352288</v>
      </c>
      <c r="F20" s="71">
        <f aca="true" t="shared" si="10" ref="F20:BQ20">SUM(F18:F19)</f>
        <v>737.995855391061</v>
      </c>
      <c r="G20" s="71">
        <f t="shared" si="10"/>
        <v>735.9812490718753</v>
      </c>
      <c r="H20" s="71">
        <f t="shared" si="10"/>
        <v>756.0032089950155</v>
      </c>
      <c r="I20" s="71">
        <f t="shared" si="10"/>
        <v>820.1088024486227</v>
      </c>
      <c r="J20" s="71">
        <f t="shared" si="10"/>
        <v>758.0182926344658</v>
      </c>
      <c r="K20" s="71">
        <f t="shared" si="10"/>
        <v>853.146468282597</v>
      </c>
      <c r="L20" s="71">
        <f t="shared" si="10"/>
        <v>761.0354289106015</v>
      </c>
      <c r="M20" s="71">
        <f t="shared" si="10"/>
        <v>832.1176825201281</v>
      </c>
      <c r="N20" s="71">
        <f t="shared" si="10"/>
        <v>859.1563975013892</v>
      </c>
      <c r="O20" s="71">
        <f t="shared" si="10"/>
        <v>851.1385444471114</v>
      </c>
      <c r="P20" s="71">
        <f t="shared" si="10"/>
        <v>858.1452757796819</v>
      </c>
      <c r="Q20" s="71">
        <f t="shared" si="10"/>
        <v>881.1915317829225</v>
      </c>
      <c r="R20" s="71">
        <f t="shared" si="10"/>
        <v>1033.3913622970254</v>
      </c>
      <c r="S20" s="71">
        <f t="shared" si="10"/>
        <v>1137.5380116753272</v>
      </c>
      <c r="T20" s="71">
        <f t="shared" si="10"/>
        <v>1140.4890747386276</v>
      </c>
      <c r="U20" s="71">
        <f t="shared" si="10"/>
        <v>1149.484777253995</v>
      </c>
      <c r="V20" s="71">
        <f t="shared" si="10"/>
        <v>1184.593323310307</v>
      </c>
      <c r="W20" s="71">
        <f t="shared" si="10"/>
        <v>1116.4181065257249</v>
      </c>
      <c r="X20" s="71">
        <f t="shared" si="10"/>
        <v>1142.4642802217313</v>
      </c>
      <c r="Y20" s="71">
        <f t="shared" si="10"/>
        <v>1111.4200899575208</v>
      </c>
      <c r="Z20" s="71">
        <f t="shared" si="10"/>
        <v>1021.1963854240956</v>
      </c>
      <c r="AA20" s="71">
        <f t="shared" si="10"/>
        <v>1011.1494407697357</v>
      </c>
      <c r="AB20" s="71">
        <f t="shared" si="10"/>
        <v>1005.1729128024715</v>
      </c>
      <c r="AC20" s="71">
        <f t="shared" si="10"/>
        <v>1032.2157805825218</v>
      </c>
      <c r="AD20" s="71">
        <f t="shared" si="10"/>
        <v>1091.4049922837276</v>
      </c>
      <c r="AE20" s="71">
        <f t="shared" si="10"/>
        <v>1103.3980501252186</v>
      </c>
      <c r="AF20" s="71">
        <f t="shared" si="10"/>
        <v>1134.4834544753903</v>
      </c>
      <c r="AG20" s="71">
        <f t="shared" si="10"/>
        <v>1050.3029477541672</v>
      </c>
      <c r="AH20" s="71">
        <f t="shared" si="10"/>
        <v>1080.351656113333</v>
      </c>
      <c r="AI20" s="71">
        <f t="shared" si="10"/>
        <v>1120.4363995158692</v>
      </c>
      <c r="AJ20" s="71">
        <f t="shared" si="10"/>
        <v>1199.6116165948954</v>
      </c>
      <c r="AK20" s="71">
        <f t="shared" si="10"/>
        <v>1253.7446271359518</v>
      </c>
      <c r="AL20" s="71">
        <f t="shared" si="10"/>
        <v>1233.6798301232047</v>
      </c>
      <c r="AM20" s="71">
        <f t="shared" si="10"/>
        <v>1179.5734875201235</v>
      </c>
      <c r="AN20" s="71">
        <f t="shared" si="10"/>
        <v>1213.6174574684553</v>
      </c>
      <c r="AO20" s="71">
        <f t="shared" si="10"/>
        <v>1290.8114081693834</v>
      </c>
      <c r="AP20" s="71">
        <f t="shared" si="10"/>
        <v>1336.8957109401622</v>
      </c>
      <c r="AQ20" s="71">
        <f t="shared" si="10"/>
        <v>1369.9635938474312</v>
      </c>
      <c r="AR20" s="71">
        <f t="shared" si="10"/>
        <v>1401.0174815436326</v>
      </c>
      <c r="AS20" s="71">
        <f t="shared" si="10"/>
        <v>1455.1407946526979</v>
      </c>
      <c r="AT20" s="71">
        <f t="shared" si="10"/>
        <v>1424.0505415865305</v>
      </c>
      <c r="AU20" s="71">
        <f t="shared" si="10"/>
        <v>1319.8282692535386</v>
      </c>
      <c r="AV20" s="71">
        <f t="shared" si="10"/>
        <v>1465.106523314134</v>
      </c>
      <c r="AW20" s="71">
        <f t="shared" si="10"/>
        <v>1258.691732186203</v>
      </c>
      <c r="AX20" s="71">
        <f t="shared" si="10"/>
        <v>1219.6024706887115</v>
      </c>
      <c r="AY20" s="71">
        <f t="shared" si="10"/>
        <v>1196.5669862878158</v>
      </c>
      <c r="AZ20" s="71">
        <f t="shared" si="10"/>
        <v>1168.4813616217652</v>
      </c>
      <c r="BA20" s="71">
        <f t="shared" si="10"/>
        <v>1089.3158419747297</v>
      </c>
      <c r="BB20" s="71">
        <f t="shared" si="10"/>
        <v>1027.2020056873328</v>
      </c>
      <c r="BC20" s="71">
        <f t="shared" si="10"/>
        <v>942.9936188491354</v>
      </c>
      <c r="BD20" s="71">
        <f t="shared" si="10"/>
        <v>978.0694360724779</v>
      </c>
      <c r="BE20" s="71">
        <f t="shared" si="10"/>
        <v>1000.088831525348</v>
      </c>
      <c r="BF20" s="71">
        <f t="shared" si="10"/>
        <v>920.9754355752641</v>
      </c>
      <c r="BG20" s="71">
        <f t="shared" si="10"/>
        <v>857.7994475378844</v>
      </c>
      <c r="BH20" s="71">
        <f t="shared" si="10"/>
        <v>924.9694849854311</v>
      </c>
      <c r="BI20" s="71">
        <f t="shared" si="10"/>
        <v>779.6415315858824</v>
      </c>
      <c r="BJ20" s="71">
        <f t="shared" si="10"/>
        <v>785.6301813431352</v>
      </c>
      <c r="BK20" s="71">
        <f t="shared" si="10"/>
        <v>765.630841996327</v>
      </c>
      <c r="BL20" s="71">
        <f t="shared" si="10"/>
        <v>715.5330949513993</v>
      </c>
      <c r="BM20" s="71">
        <f t="shared" si="10"/>
        <v>683.8974233369096</v>
      </c>
      <c r="BN20" s="71">
        <f t="shared" si="10"/>
        <v>730.9652580452755</v>
      </c>
      <c r="BO20" s="71">
        <f t="shared" si="10"/>
        <v>708.9492165743143</v>
      </c>
      <c r="BP20" s="71">
        <f t="shared" si="10"/>
        <v>663.8788046556194</v>
      </c>
      <c r="BQ20" s="71">
        <f t="shared" si="10"/>
        <v>665.8719315629116</v>
      </c>
      <c r="BR20" s="71">
        <f aca="true" t="shared" si="11" ref="BR20:DA20">SUM(BR18:BR19)</f>
        <v>576.7641861793871</v>
      </c>
      <c r="BS20" s="71">
        <f t="shared" si="11"/>
        <v>627.84404999661</v>
      </c>
      <c r="BT20" s="71">
        <f t="shared" si="11"/>
        <v>498.6618362698895</v>
      </c>
      <c r="BU20" s="71">
        <f t="shared" si="11"/>
        <v>460.6038835269368</v>
      </c>
      <c r="BV20" s="71">
        <f t="shared" si="11"/>
        <v>513.6868979770022</v>
      </c>
      <c r="BW20" s="71">
        <f t="shared" si="11"/>
        <v>417.5518964895422</v>
      </c>
      <c r="BX20" s="71">
        <f t="shared" si="11"/>
        <v>398.52196547753715</v>
      </c>
      <c r="BY20" s="71">
        <f t="shared" si="11"/>
        <v>412.54401990743554</v>
      </c>
      <c r="BZ20" s="71">
        <f t="shared" si="11"/>
        <v>350.4563740148643</v>
      </c>
      <c r="CA20" s="71">
        <f t="shared" si="11"/>
        <v>299.3932164068921</v>
      </c>
      <c r="CB20" s="71">
        <f t="shared" si="11"/>
        <v>329.43665733741716</v>
      </c>
      <c r="CC20" s="71">
        <f t="shared" si="11"/>
        <v>234.30752704875718</v>
      </c>
      <c r="CD20" s="71">
        <f t="shared" si="11"/>
        <v>278.3567935201944</v>
      </c>
      <c r="CE20" s="71">
        <f t="shared" si="11"/>
        <v>280.35803487197984</v>
      </c>
      <c r="CF20" s="71">
        <f t="shared" si="11"/>
        <v>218.28470858733763</v>
      </c>
      <c r="CG20" s="71">
        <f t="shared" si="11"/>
        <v>188.23601713390525</v>
      </c>
      <c r="CH20" s="71">
        <f t="shared" si="11"/>
        <v>193.2553494023551</v>
      </c>
      <c r="CI20" s="71">
        <f t="shared" si="11"/>
        <v>121.15863282927094</v>
      </c>
      <c r="CJ20" s="71">
        <f t="shared" si="11"/>
        <v>161.2063712376659</v>
      </c>
      <c r="CK20" s="71">
        <f t="shared" si="11"/>
        <v>118.15533884079991</v>
      </c>
      <c r="CL20" s="71">
        <f t="shared" si="11"/>
        <v>78.10044062844042</v>
      </c>
      <c r="CM20" s="71">
        <f t="shared" si="11"/>
        <v>67.08597606939176</v>
      </c>
      <c r="CN20" s="71">
        <f t="shared" si="11"/>
        <v>50.06396889287241</v>
      </c>
      <c r="CO20" s="71">
        <f t="shared" si="11"/>
        <v>56.07342079140031</v>
      </c>
      <c r="CP20" s="71">
        <f t="shared" si="11"/>
        <v>28.037426376096608</v>
      </c>
      <c r="CQ20" s="71">
        <f t="shared" si="11"/>
        <v>36.04430106429551</v>
      </c>
      <c r="CR20" s="71">
        <f t="shared" si="11"/>
        <v>25.03222310656836</v>
      </c>
      <c r="CS20" s="71">
        <f t="shared" si="11"/>
        <v>13.015705910834082</v>
      </c>
      <c r="CT20" s="71">
        <f t="shared" si="11"/>
        <v>10.012411922363041</v>
      </c>
      <c r="CU20" s="71">
        <f t="shared" si="11"/>
        <v>11.01255527799145</v>
      </c>
      <c r="CV20" s="71">
        <f t="shared" si="11"/>
        <v>5.006921941577974</v>
      </c>
      <c r="CW20" s="71">
        <f t="shared" si="11"/>
        <v>4.005346625156658</v>
      </c>
      <c r="CX20" s="71">
        <f t="shared" si="11"/>
        <v>6.007065297206383</v>
      </c>
      <c r="CY20" s="71">
        <f t="shared" si="11"/>
        <v>3.0032939884710403</v>
      </c>
      <c r="CZ20" s="71">
        <f t="shared" si="11"/>
        <v>1.0010979961570134</v>
      </c>
      <c r="DA20" s="71">
        <f t="shared" si="11"/>
        <v>3.0032939884710403</v>
      </c>
      <c r="DB20" s="71">
        <f>SUM(DB19:DB19)</f>
        <v>1.0010979961570134</v>
      </c>
      <c r="DC20" s="234">
        <f>SUM(DC18:DC19)</f>
        <v>73387</v>
      </c>
    </row>
    <row r="21" spans="2:192" ht="21.75">
      <c r="B21" s="47">
        <v>7</v>
      </c>
      <c r="C21" s="48" t="s">
        <v>67</v>
      </c>
      <c r="D21" s="50" t="s">
        <v>36</v>
      </c>
      <c r="E21" s="71">
        <v>620.4246659930392</v>
      </c>
      <c r="F21" s="71">
        <v>557.2796676771079</v>
      </c>
      <c r="G21" s="71">
        <v>633.4545862804536</v>
      </c>
      <c r="H21" s="71">
        <v>582.3372066913663</v>
      </c>
      <c r="I21" s="71">
        <v>629.4453800381722</v>
      </c>
      <c r="J21" s="71">
        <v>645.4822050072976</v>
      </c>
      <c r="K21" s="71">
        <v>710.6318064443695</v>
      </c>
      <c r="L21" s="71">
        <v>729.675536095206</v>
      </c>
      <c r="M21" s="71">
        <v>674.5489502638375</v>
      </c>
      <c r="N21" s="71">
        <v>657.5098237341417</v>
      </c>
      <c r="O21" s="71">
        <v>644.4799034467273</v>
      </c>
      <c r="P21" s="71">
        <v>752.7284719883238</v>
      </c>
      <c r="Q21" s="71">
        <v>769.7675985180196</v>
      </c>
      <c r="R21" s="71">
        <v>791.8182328505669</v>
      </c>
      <c r="S21" s="71">
        <v>857.9701358482092</v>
      </c>
      <c r="T21" s="71">
        <v>907.6388243883878</v>
      </c>
      <c r="U21" s="71">
        <v>935.7515313384706</v>
      </c>
      <c r="V21" s="71">
        <v>879.5261174383049</v>
      </c>
      <c r="W21" s="71">
        <v>904.626748643736</v>
      </c>
      <c r="X21" s="71">
        <v>957.84008679925</v>
      </c>
      <c r="Y21" s="71">
        <v>920.691152615212</v>
      </c>
      <c r="Z21" s="71">
        <v>755.0269866593668</v>
      </c>
      <c r="AA21" s="71">
        <v>695.7894970145495</v>
      </c>
      <c r="AB21" s="71">
        <v>791.1718955951876</v>
      </c>
      <c r="AC21" s="71">
        <v>803.2201985737945</v>
      </c>
      <c r="AD21" s="71">
        <v>811.2524005595325</v>
      </c>
      <c r="AE21" s="71">
        <v>831.3329055238773</v>
      </c>
      <c r="AF21" s="71">
        <v>869.4858649561326</v>
      </c>
      <c r="AG21" s="71">
        <v>953.823985806381</v>
      </c>
      <c r="AH21" s="71">
        <v>981.9366927564638</v>
      </c>
      <c r="AI21" s="71">
        <v>915.6710263741257</v>
      </c>
      <c r="AJ21" s="71">
        <v>998.0010967279396</v>
      </c>
      <c r="AK21" s="71">
        <v>971.8964402742913</v>
      </c>
      <c r="AL21" s="71">
        <v>943.7837333242086</v>
      </c>
      <c r="AM21" s="71">
        <v>1034.1460056637604</v>
      </c>
      <c r="AN21" s="71">
        <v>964.8682635367707</v>
      </c>
      <c r="AO21" s="71">
        <v>995.9930462315052</v>
      </c>
      <c r="AP21" s="71">
        <v>1108.4438740318365</v>
      </c>
      <c r="AQ21" s="71">
        <v>1104.4277730389674</v>
      </c>
      <c r="AR21" s="71">
        <v>1058.2426116209742</v>
      </c>
      <c r="AS21" s="71">
        <v>1077.3190913371018</v>
      </c>
      <c r="AT21" s="71">
        <v>1072.2989650960158</v>
      </c>
      <c r="AU21" s="71">
        <v>1088.3633690674915</v>
      </c>
      <c r="AV21" s="71">
        <v>1047.1983338905845</v>
      </c>
      <c r="AW21" s="71">
        <v>957.84008679925</v>
      </c>
      <c r="AX21" s="71">
        <v>899.6066224026498</v>
      </c>
      <c r="AY21" s="71">
        <v>906.6347991401706</v>
      </c>
      <c r="AZ21" s="71">
        <v>848.4013347435705</v>
      </c>
      <c r="BA21" s="71">
        <v>757.0350371558013</v>
      </c>
      <c r="BB21" s="71">
        <v>708.8418252413736</v>
      </c>
      <c r="BC21" s="71">
        <v>706.8337747449392</v>
      </c>
      <c r="BD21" s="71">
        <v>683.7411940359426</v>
      </c>
      <c r="BE21" s="71">
        <v>663.6606890715977</v>
      </c>
      <c r="BF21" s="71">
        <v>633.5399316250804</v>
      </c>
      <c r="BG21" s="71">
        <v>682.7371687877253</v>
      </c>
      <c r="BH21" s="71">
        <v>554.2219370159182</v>
      </c>
      <c r="BI21" s="71">
        <v>580.3265934695665</v>
      </c>
      <c r="BJ21" s="71">
        <v>512.052876590794</v>
      </c>
      <c r="BK21" s="71">
        <v>513.0569018390113</v>
      </c>
      <c r="BL21" s="71">
        <v>455.8274626906284</v>
      </c>
      <c r="BM21" s="71">
        <v>414.9528460761199</v>
      </c>
      <c r="BN21" s="71">
        <v>436.001178848097</v>
      </c>
      <c r="BO21" s="71">
        <v>428.9850679241046</v>
      </c>
      <c r="BP21" s="71">
        <v>416.9574491972606</v>
      </c>
      <c r="BQ21" s="71">
        <v>286.65824632311666</v>
      </c>
      <c r="BR21" s="71">
        <v>327.7526103065005</v>
      </c>
      <c r="BS21" s="71">
        <v>259.5961041877175</v>
      </c>
      <c r="BT21" s="71">
        <v>262.60300886942855</v>
      </c>
      <c r="BU21" s="71">
        <v>253.5822948242955</v>
      </c>
      <c r="BV21" s="71">
        <v>259.5961041877175</v>
      </c>
      <c r="BW21" s="71">
        <v>190.4372965083642</v>
      </c>
      <c r="BX21" s="71">
        <v>171.3935668575278</v>
      </c>
      <c r="BY21" s="71">
        <v>156.35904344897273</v>
      </c>
      <c r="BZ21" s="71">
        <v>138.31761535870663</v>
      </c>
      <c r="CA21" s="71">
        <v>100.2301560570338</v>
      </c>
      <c r="CB21" s="71">
        <v>123.28309195015157</v>
      </c>
      <c r="CC21" s="71">
        <v>91.20944201190075</v>
      </c>
      <c r="CD21" s="71">
        <v>96.22094981475244</v>
      </c>
      <c r="CE21" s="71">
        <v>92.2117435724711</v>
      </c>
      <c r="CF21" s="71">
        <v>93.21404513304142</v>
      </c>
      <c r="CG21" s="71">
        <v>54.12428427079825</v>
      </c>
      <c r="CH21" s="71">
        <v>58.1334905130796</v>
      </c>
      <c r="CI21" s="71">
        <v>48.11047490737622</v>
      </c>
      <c r="CJ21" s="71">
        <v>41.09436398338386</v>
      </c>
      <c r="CK21" s="71">
        <v>23.052935893117773</v>
      </c>
      <c r="CL21" s="71">
        <v>21.048332771977098</v>
      </c>
      <c r="CM21" s="71">
        <v>19.043729650836422</v>
      </c>
      <c r="CN21" s="71">
        <v>13.029920287414393</v>
      </c>
      <c r="CO21" s="71">
        <v>16.03682496912541</v>
      </c>
      <c r="CP21" s="71">
        <v>8.018412484562704</v>
      </c>
      <c r="CQ21" s="71">
        <v>6.013809363422028</v>
      </c>
      <c r="CR21" s="71">
        <v>4.009206242281352</v>
      </c>
      <c r="CS21" s="71">
        <v>4.009206242281352</v>
      </c>
      <c r="CT21" s="71">
        <v>3.006904681711014</v>
      </c>
      <c r="CU21" s="71">
        <v>1.002301560570338</v>
      </c>
      <c r="CV21" s="71">
        <v>2.004603121140676</v>
      </c>
      <c r="CW21" s="71">
        <v>0</v>
      </c>
      <c r="CX21" s="71">
        <v>3.006904681711014</v>
      </c>
      <c r="CY21" s="71">
        <v>3.006904681711014</v>
      </c>
      <c r="CZ21" s="71">
        <v>0</v>
      </c>
      <c r="DA21" s="71">
        <v>1.002301560570338</v>
      </c>
      <c r="DB21" s="71">
        <v>1.002301560570338</v>
      </c>
      <c r="DC21" s="234">
        <v>53631</v>
      </c>
      <c r="DI21" s="13" t="s">
        <v>40</v>
      </c>
      <c r="DJ21" s="44" t="s">
        <v>40</v>
      </c>
      <c r="DK21" s="44" t="s">
        <v>40</v>
      </c>
      <c r="DL21" s="44" t="s">
        <v>40</v>
      </c>
      <c r="DM21" s="44" t="s">
        <v>40</v>
      </c>
      <c r="DN21" s="44" t="s">
        <v>40</v>
      </c>
      <c r="DO21" s="44" t="s">
        <v>40</v>
      </c>
      <c r="DP21" s="44" t="s">
        <v>40</v>
      </c>
      <c r="DQ21" s="44" t="s">
        <v>40</v>
      </c>
      <c r="DR21" s="44" t="s">
        <v>40</v>
      </c>
      <c r="DS21" s="44" t="s">
        <v>40</v>
      </c>
      <c r="DT21" s="44" t="s">
        <v>40</v>
      </c>
      <c r="DU21" s="44" t="s">
        <v>40</v>
      </c>
      <c r="DV21" s="44" t="s">
        <v>40</v>
      </c>
      <c r="DW21" s="44" t="s">
        <v>40</v>
      </c>
      <c r="DX21" s="44" t="s">
        <v>40</v>
      </c>
      <c r="DY21" s="44" t="s">
        <v>40</v>
      </c>
      <c r="DZ21" s="44" t="s">
        <v>40</v>
      </c>
      <c r="EA21" s="44" t="s">
        <v>40</v>
      </c>
      <c r="EB21" s="44" t="s">
        <v>40</v>
      </c>
      <c r="EC21" s="44" t="s">
        <v>40</v>
      </c>
      <c r="ED21" s="44" t="s">
        <v>40</v>
      </c>
      <c r="EE21" s="44" t="s">
        <v>40</v>
      </c>
      <c r="EF21" s="44" t="s">
        <v>40</v>
      </c>
      <c r="EG21" s="44" t="s">
        <v>40</v>
      </c>
      <c r="EH21" s="44" t="s">
        <v>40</v>
      </c>
      <c r="EI21" s="44" t="s">
        <v>40</v>
      </c>
      <c r="EJ21" s="44" t="s">
        <v>40</v>
      </c>
      <c r="EK21" s="44" t="s">
        <v>40</v>
      </c>
      <c r="EL21" s="44" t="s">
        <v>40</v>
      </c>
      <c r="EM21" s="44" t="s">
        <v>40</v>
      </c>
      <c r="EN21" s="44" t="s">
        <v>40</v>
      </c>
      <c r="EO21" s="44" t="s">
        <v>40</v>
      </c>
      <c r="EP21" s="44" t="s">
        <v>40</v>
      </c>
      <c r="EQ21" s="44" t="s">
        <v>40</v>
      </c>
      <c r="ER21" s="44" t="s">
        <v>40</v>
      </c>
      <c r="ES21" s="44" t="s">
        <v>40</v>
      </c>
      <c r="ET21" s="44" t="s">
        <v>40</v>
      </c>
      <c r="EU21" s="44" t="s">
        <v>40</v>
      </c>
      <c r="EV21" s="44" t="s">
        <v>40</v>
      </c>
      <c r="EW21" s="44" t="s">
        <v>40</v>
      </c>
      <c r="EX21" s="44" t="s">
        <v>40</v>
      </c>
      <c r="EY21" s="44" t="s">
        <v>40</v>
      </c>
      <c r="EZ21" s="44" t="s">
        <v>40</v>
      </c>
      <c r="FA21" s="44" t="s">
        <v>40</v>
      </c>
      <c r="FB21" s="44" t="s">
        <v>40</v>
      </c>
      <c r="FC21" s="44" t="s">
        <v>40</v>
      </c>
      <c r="FD21" s="44" t="s">
        <v>40</v>
      </c>
      <c r="FE21" s="44" t="s">
        <v>40</v>
      </c>
      <c r="FF21" s="44" t="s">
        <v>40</v>
      </c>
      <c r="FG21" s="44" t="s">
        <v>40</v>
      </c>
      <c r="FH21" s="44" t="s">
        <v>40</v>
      </c>
      <c r="FI21" s="44" t="s">
        <v>40</v>
      </c>
      <c r="FJ21" s="44" t="s">
        <v>40</v>
      </c>
      <c r="FK21" s="44" t="s">
        <v>40</v>
      </c>
      <c r="FL21" s="44" t="s">
        <v>40</v>
      </c>
      <c r="FM21" s="44" t="s">
        <v>40</v>
      </c>
      <c r="FN21" s="44" t="s">
        <v>40</v>
      </c>
      <c r="FO21" s="44" t="s">
        <v>40</v>
      </c>
      <c r="FP21" s="44" t="s">
        <v>40</v>
      </c>
      <c r="FQ21" s="44" t="s">
        <v>40</v>
      </c>
      <c r="FR21" s="44" t="s">
        <v>40</v>
      </c>
      <c r="FS21" s="44" t="s">
        <v>40</v>
      </c>
      <c r="FT21" s="44" t="s">
        <v>40</v>
      </c>
      <c r="FU21" s="44" t="s">
        <v>40</v>
      </c>
      <c r="FV21" s="44" t="s">
        <v>40</v>
      </c>
      <c r="FW21" s="44" t="s">
        <v>40</v>
      </c>
      <c r="FX21" s="44" t="s">
        <v>40</v>
      </c>
      <c r="FY21" s="44" t="s">
        <v>40</v>
      </c>
      <c r="FZ21" s="44" t="s">
        <v>40</v>
      </c>
      <c r="GA21" s="44" t="s">
        <v>40</v>
      </c>
      <c r="GB21" s="44" t="s">
        <v>40</v>
      </c>
      <c r="GC21" s="44" t="s">
        <v>40</v>
      </c>
      <c r="GD21" s="44" t="s">
        <v>40</v>
      </c>
      <c r="GE21" s="44" t="s">
        <v>40</v>
      </c>
      <c r="GF21" s="44" t="s">
        <v>40</v>
      </c>
      <c r="GG21" s="44" t="s">
        <v>40</v>
      </c>
      <c r="GH21" s="44" t="s">
        <v>40</v>
      </c>
      <c r="GI21" s="44" t="s">
        <v>40</v>
      </c>
      <c r="GJ21" s="44" t="s">
        <v>40</v>
      </c>
    </row>
    <row r="22" spans="2:238" ht="21.75">
      <c r="B22" s="51"/>
      <c r="C22" s="52"/>
      <c r="D22" s="50" t="s">
        <v>37</v>
      </c>
      <c r="E22" s="71">
        <v>621.1163705889996</v>
      </c>
      <c r="F22" s="71">
        <v>561.008334725548</v>
      </c>
      <c r="G22" s="71">
        <v>608.0929628185852</v>
      </c>
      <c r="H22" s="71">
        <v>607.091162220861</v>
      </c>
      <c r="I22" s="71">
        <v>574.0317424959626</v>
      </c>
      <c r="J22" s="71">
        <v>558.0029329323755</v>
      </c>
      <c r="K22" s="71">
        <v>648.1649867275529</v>
      </c>
      <c r="L22" s="71">
        <v>639.1487813480351</v>
      </c>
      <c r="M22" s="71">
        <v>685.231608843348</v>
      </c>
      <c r="N22" s="71">
        <v>669.2027992797609</v>
      </c>
      <c r="O22" s="71">
        <v>648.1649867275529</v>
      </c>
      <c r="P22" s="71">
        <v>749.3468470976964</v>
      </c>
      <c r="Q22" s="71">
        <v>766.3774572590077</v>
      </c>
      <c r="R22" s="71">
        <v>745.3396447067996</v>
      </c>
      <c r="S22" s="71">
        <v>841.5125020883221</v>
      </c>
      <c r="T22" s="71">
        <v>861.2970112138015</v>
      </c>
      <c r="U22" s="71">
        <v>853.2756187927183</v>
      </c>
      <c r="V22" s="71">
        <v>849.2649225821768</v>
      </c>
      <c r="W22" s="71">
        <v>846.2569004242706</v>
      </c>
      <c r="X22" s="71">
        <v>830.2141155821043</v>
      </c>
      <c r="Y22" s="71">
        <v>900.4012992665818</v>
      </c>
      <c r="Z22" s="71">
        <v>786.0964572661471</v>
      </c>
      <c r="AA22" s="71">
        <v>752.0055394765438</v>
      </c>
      <c r="AB22" s="71">
        <v>756.0162356870853</v>
      </c>
      <c r="AC22" s="71">
        <v>766.0429762134393</v>
      </c>
      <c r="AD22" s="71">
        <v>815.1740047925734</v>
      </c>
      <c r="AE22" s="71">
        <v>845.2542263716352</v>
      </c>
      <c r="AF22" s="71">
        <v>802.1392421083134</v>
      </c>
      <c r="AG22" s="71">
        <v>842.246204213729</v>
      </c>
      <c r="AH22" s="71">
        <v>906.4173435823941</v>
      </c>
      <c r="AI22" s="71">
        <v>888.3692106349571</v>
      </c>
      <c r="AJ22" s="71">
        <v>915.4414100561127</v>
      </c>
      <c r="AK22" s="71">
        <v>866.3103814769785</v>
      </c>
      <c r="AL22" s="71">
        <v>918.4494322140188</v>
      </c>
      <c r="AM22" s="71">
        <v>1003.6767266880271</v>
      </c>
      <c r="AN22" s="71">
        <v>980.6152234774131</v>
      </c>
      <c r="AO22" s="71">
        <v>945.5216316351743</v>
      </c>
      <c r="AP22" s="71">
        <v>1039.7729925829012</v>
      </c>
      <c r="AQ22" s="71">
        <v>1047.7943850039844</v>
      </c>
      <c r="AR22" s="71">
        <v>1010.6954450564749</v>
      </c>
      <c r="AS22" s="71">
        <v>1085.8959990041292</v>
      </c>
      <c r="AT22" s="71">
        <v>1028.7435780039118</v>
      </c>
      <c r="AU22" s="71">
        <v>1042.7810147408074</v>
      </c>
      <c r="AV22" s="71">
        <v>1064.839843898786</v>
      </c>
      <c r="AW22" s="71">
        <v>1067.8478660566923</v>
      </c>
      <c r="AX22" s="71">
        <v>956.5510462141638</v>
      </c>
      <c r="AY22" s="71">
        <v>911.4307138455711</v>
      </c>
      <c r="AZ22" s="71">
        <v>886.3638625296863</v>
      </c>
      <c r="BA22" s="71">
        <v>790.1071534766887</v>
      </c>
      <c r="BB22" s="71">
        <v>782.0857610556055</v>
      </c>
      <c r="BC22" s="71">
        <v>731.952058423836</v>
      </c>
      <c r="BD22" s="71">
        <v>685.8290520026079</v>
      </c>
      <c r="BE22" s="71">
        <v>666.7782450025355</v>
      </c>
      <c r="BF22" s="71">
        <v>636.6980234234737</v>
      </c>
      <c r="BG22" s="71">
        <v>658.7568525814523</v>
      </c>
      <c r="BH22" s="71">
        <v>609.6258240023182</v>
      </c>
      <c r="BI22" s="71">
        <v>619.6525645286721</v>
      </c>
      <c r="BJ22" s="71">
        <v>472.2594787912695</v>
      </c>
      <c r="BK22" s="71">
        <v>578.542928370621</v>
      </c>
      <c r="BL22" s="71">
        <v>576.5375802653502</v>
      </c>
      <c r="BM22" s="71">
        <v>499.8984982643723</v>
      </c>
      <c r="BN22" s="71">
        <v>491.88409348257875</v>
      </c>
      <c r="BO22" s="71">
        <v>455.81927196450783</v>
      </c>
      <c r="BP22" s="71">
        <v>393.70763490560785</v>
      </c>
      <c r="BQ22" s="71">
        <v>390.70223311243524</v>
      </c>
      <c r="BR22" s="71">
        <v>351.6320098011917</v>
      </c>
      <c r="BS22" s="71">
        <v>366.65901876705465</v>
      </c>
      <c r="BT22" s="71">
        <v>310.5581852944998</v>
      </c>
      <c r="BU22" s="71">
        <v>320.5761912717418</v>
      </c>
      <c r="BV22" s="71">
        <v>278.50056616732564</v>
      </c>
      <c r="BW22" s="71">
        <v>236.42494106290954</v>
      </c>
      <c r="BX22" s="71">
        <v>237.42674166063372</v>
      </c>
      <c r="BY22" s="71">
        <v>187.3367117744241</v>
      </c>
      <c r="BZ22" s="71">
        <v>207.37272372890794</v>
      </c>
      <c r="CA22" s="71">
        <v>175.31510460173376</v>
      </c>
      <c r="CB22" s="71">
        <v>200.3601195448386</v>
      </c>
      <c r="CC22" s="71">
        <v>140.252083681387</v>
      </c>
      <c r="CD22" s="71">
        <v>138.24848248593864</v>
      </c>
      <c r="CE22" s="71">
        <v>135.24308069276606</v>
      </c>
      <c r="CF22" s="71">
        <v>136.24488129049024</v>
      </c>
      <c r="CG22" s="71">
        <v>88.15845259972899</v>
      </c>
      <c r="CH22" s="71">
        <v>89.16025319745317</v>
      </c>
      <c r="CI22" s="71">
        <v>65.11703885207254</v>
      </c>
      <c r="CJ22" s="71">
        <v>65.11703885207254</v>
      </c>
      <c r="CK22" s="71">
        <v>50.09002988620965</v>
      </c>
      <c r="CL22" s="71">
        <v>44.079226299864494</v>
      </c>
      <c r="CM22" s="71">
        <v>23.04141374765644</v>
      </c>
      <c r="CN22" s="71">
        <v>37.06662211579514</v>
      </c>
      <c r="CO22" s="71">
        <v>18.032410759035475</v>
      </c>
      <c r="CP22" s="71">
        <v>13.023407770414508</v>
      </c>
      <c r="CQ22" s="71">
        <v>9.016205379517737</v>
      </c>
      <c r="CR22" s="71">
        <v>12.021607172690317</v>
      </c>
      <c r="CS22" s="71">
        <v>8.014404781793544</v>
      </c>
      <c r="CT22" s="71">
        <v>7.0126041840693505</v>
      </c>
      <c r="CU22" s="71">
        <v>3.005401793172579</v>
      </c>
      <c r="CV22" s="71">
        <v>1.001800597724193</v>
      </c>
      <c r="CW22" s="71">
        <v>0</v>
      </c>
      <c r="CX22" s="71">
        <v>2.003601195448386</v>
      </c>
      <c r="CY22" s="71">
        <v>2.003601195448386</v>
      </c>
      <c r="CZ22" s="71">
        <v>2.003601195448386</v>
      </c>
      <c r="DA22" s="71">
        <v>1.001800597724193</v>
      </c>
      <c r="DB22" s="71">
        <v>3.005401793172579</v>
      </c>
      <c r="DC22" s="234">
        <v>54001</v>
      </c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</row>
    <row r="23" spans="2:107" ht="21.75">
      <c r="B23" s="53"/>
      <c r="C23" s="54"/>
      <c r="D23" s="50" t="s">
        <v>38</v>
      </c>
      <c r="E23" s="71">
        <f aca="true" t="shared" si="12" ref="E23:BP23">SUM(E21:E22)</f>
        <v>1241.541036582039</v>
      </c>
      <c r="F23" s="71">
        <f t="shared" si="12"/>
        <v>1118.2880024026558</v>
      </c>
      <c r="G23" s="71">
        <f t="shared" si="12"/>
        <v>1241.5475490990389</v>
      </c>
      <c r="H23" s="71">
        <f t="shared" si="12"/>
        <v>1189.4283689122271</v>
      </c>
      <c r="I23" s="71">
        <f t="shared" si="12"/>
        <v>1203.4771225341347</v>
      </c>
      <c r="J23" s="71">
        <f t="shared" si="12"/>
        <v>1203.4851379396732</v>
      </c>
      <c r="K23" s="71">
        <f t="shared" si="12"/>
        <v>1358.7967931719224</v>
      </c>
      <c r="L23" s="71">
        <f t="shared" si="12"/>
        <v>1368.824317443241</v>
      </c>
      <c r="M23" s="71">
        <f t="shared" si="12"/>
        <v>1359.7805591071856</v>
      </c>
      <c r="N23" s="71">
        <f t="shared" si="12"/>
        <v>1326.7126230139027</v>
      </c>
      <c r="O23" s="71">
        <f t="shared" si="12"/>
        <v>1292.6448901742801</v>
      </c>
      <c r="P23" s="71">
        <f t="shared" si="12"/>
        <v>1502.07531908602</v>
      </c>
      <c r="Q23" s="71">
        <f t="shared" si="12"/>
        <v>1536.1450557770272</v>
      </c>
      <c r="R23" s="71">
        <f t="shared" si="12"/>
        <v>1537.1578775573666</v>
      </c>
      <c r="S23" s="71">
        <f t="shared" si="12"/>
        <v>1699.4826379365313</v>
      </c>
      <c r="T23" s="71">
        <f t="shared" si="12"/>
        <v>1768.9358356021894</v>
      </c>
      <c r="U23" s="71">
        <f t="shared" si="12"/>
        <v>1789.027150131189</v>
      </c>
      <c r="V23" s="71">
        <f t="shared" si="12"/>
        <v>1728.791040020482</v>
      </c>
      <c r="W23" s="71">
        <f t="shared" si="12"/>
        <v>1750.8836490680067</v>
      </c>
      <c r="X23" s="71">
        <f t="shared" si="12"/>
        <v>1788.0542023813543</v>
      </c>
      <c r="Y23" s="71">
        <f t="shared" si="12"/>
        <v>1821.0924518817937</v>
      </c>
      <c r="Z23" s="71">
        <f t="shared" si="12"/>
        <v>1541.123443925514</v>
      </c>
      <c r="AA23" s="71">
        <f t="shared" si="12"/>
        <v>1447.7950364910935</v>
      </c>
      <c r="AB23" s="71">
        <f t="shared" si="12"/>
        <v>1547.188131282273</v>
      </c>
      <c r="AC23" s="71">
        <f t="shared" si="12"/>
        <v>1569.2631747872338</v>
      </c>
      <c r="AD23" s="71">
        <f t="shared" si="12"/>
        <v>1626.426405352106</v>
      </c>
      <c r="AE23" s="71">
        <f t="shared" si="12"/>
        <v>1676.5871318955126</v>
      </c>
      <c r="AF23" s="71">
        <f t="shared" si="12"/>
        <v>1671.625107064446</v>
      </c>
      <c r="AG23" s="71">
        <f t="shared" si="12"/>
        <v>1796.07019002011</v>
      </c>
      <c r="AH23" s="71">
        <f t="shared" si="12"/>
        <v>1888.354036338858</v>
      </c>
      <c r="AI23" s="71">
        <f t="shared" si="12"/>
        <v>1804.0402370090828</v>
      </c>
      <c r="AJ23" s="71">
        <f t="shared" si="12"/>
        <v>1913.4425067840523</v>
      </c>
      <c r="AK23" s="71">
        <f t="shared" si="12"/>
        <v>1838.2068217512697</v>
      </c>
      <c r="AL23" s="71">
        <f t="shared" si="12"/>
        <v>1862.2331655382272</v>
      </c>
      <c r="AM23" s="71">
        <f t="shared" si="12"/>
        <v>2037.8227323517876</v>
      </c>
      <c r="AN23" s="71">
        <f t="shared" si="12"/>
        <v>1945.4834870141838</v>
      </c>
      <c r="AO23" s="71">
        <f t="shared" si="12"/>
        <v>1941.5146778666794</v>
      </c>
      <c r="AP23" s="71">
        <f t="shared" si="12"/>
        <v>2148.2168666147377</v>
      </c>
      <c r="AQ23" s="71">
        <f t="shared" si="12"/>
        <v>2152.222158042952</v>
      </c>
      <c r="AR23" s="71">
        <f t="shared" si="12"/>
        <v>2068.938056677449</v>
      </c>
      <c r="AS23" s="71">
        <f t="shared" si="12"/>
        <v>2163.215090341231</v>
      </c>
      <c r="AT23" s="71">
        <f t="shared" si="12"/>
        <v>2101.0425430999276</v>
      </c>
      <c r="AU23" s="71">
        <f t="shared" si="12"/>
        <v>2131.1443838082987</v>
      </c>
      <c r="AV23" s="71">
        <f t="shared" si="12"/>
        <v>2112.038177789371</v>
      </c>
      <c r="AW23" s="71">
        <f t="shared" si="12"/>
        <v>2025.6879528559423</v>
      </c>
      <c r="AX23" s="71">
        <f t="shared" si="12"/>
        <v>1856.1576686168137</v>
      </c>
      <c r="AY23" s="71">
        <f t="shared" si="12"/>
        <v>1818.0655129857416</v>
      </c>
      <c r="AZ23" s="71">
        <f t="shared" si="12"/>
        <v>1734.765197273257</v>
      </c>
      <c r="BA23" s="71">
        <f t="shared" si="12"/>
        <v>1547.14219063249</v>
      </c>
      <c r="BB23" s="71">
        <f t="shared" si="12"/>
        <v>1490.9275862969791</v>
      </c>
      <c r="BC23" s="71">
        <f t="shared" si="12"/>
        <v>1438.7858331687753</v>
      </c>
      <c r="BD23" s="71">
        <f t="shared" si="12"/>
        <v>1369.5702460385505</v>
      </c>
      <c r="BE23" s="71">
        <f t="shared" si="12"/>
        <v>1330.4389340741332</v>
      </c>
      <c r="BF23" s="71">
        <f t="shared" si="12"/>
        <v>1270.237955048554</v>
      </c>
      <c r="BG23" s="71">
        <f t="shared" si="12"/>
        <v>1341.4940213691775</v>
      </c>
      <c r="BH23" s="71">
        <f t="shared" si="12"/>
        <v>1163.8477610182363</v>
      </c>
      <c r="BI23" s="71">
        <f t="shared" si="12"/>
        <v>1199.9791579982386</v>
      </c>
      <c r="BJ23" s="71">
        <f t="shared" si="12"/>
        <v>984.3123553820635</v>
      </c>
      <c r="BK23" s="71">
        <f t="shared" si="12"/>
        <v>1091.5998302096323</v>
      </c>
      <c r="BL23" s="71">
        <f t="shared" si="12"/>
        <v>1032.3650429559787</v>
      </c>
      <c r="BM23" s="71">
        <f t="shared" si="12"/>
        <v>914.8513443404922</v>
      </c>
      <c r="BN23" s="71">
        <f t="shared" si="12"/>
        <v>927.8852723306758</v>
      </c>
      <c r="BO23" s="71">
        <f t="shared" si="12"/>
        <v>884.8043398886125</v>
      </c>
      <c r="BP23" s="71">
        <f t="shared" si="12"/>
        <v>810.6650841028684</v>
      </c>
      <c r="BQ23" s="71">
        <f aca="true" t="shared" si="13" ref="BQ23:DB23">SUM(BQ21:BQ22)</f>
        <v>677.360479435552</v>
      </c>
      <c r="BR23" s="71">
        <f t="shared" si="13"/>
        <v>679.3846201076922</v>
      </c>
      <c r="BS23" s="71">
        <f t="shared" si="13"/>
        <v>626.2551229547721</v>
      </c>
      <c r="BT23" s="71">
        <f t="shared" si="13"/>
        <v>573.1611941639284</v>
      </c>
      <c r="BU23" s="71">
        <f t="shared" si="13"/>
        <v>574.1584860960372</v>
      </c>
      <c r="BV23" s="71">
        <f t="shared" si="13"/>
        <v>538.0966703550432</v>
      </c>
      <c r="BW23" s="71">
        <f t="shared" si="13"/>
        <v>426.86223757127374</v>
      </c>
      <c r="BX23" s="71">
        <f t="shared" si="13"/>
        <v>408.8203085181615</v>
      </c>
      <c r="BY23" s="71">
        <f t="shared" si="13"/>
        <v>343.6957552233968</v>
      </c>
      <c r="BZ23" s="71">
        <f t="shared" si="13"/>
        <v>345.6903390876146</v>
      </c>
      <c r="CA23" s="71">
        <f t="shared" si="13"/>
        <v>275.5452606587676</v>
      </c>
      <c r="CB23" s="71">
        <f t="shared" si="13"/>
        <v>323.64321149499017</v>
      </c>
      <c r="CC23" s="71">
        <f t="shared" si="13"/>
        <v>231.46152569328774</v>
      </c>
      <c r="CD23" s="71">
        <f t="shared" si="13"/>
        <v>234.4694323006911</v>
      </c>
      <c r="CE23" s="71">
        <f t="shared" si="13"/>
        <v>227.45482426523716</v>
      </c>
      <c r="CF23" s="71">
        <f t="shared" si="13"/>
        <v>229.45892642353166</v>
      </c>
      <c r="CG23" s="71">
        <f t="shared" si="13"/>
        <v>142.28273687052723</v>
      </c>
      <c r="CH23" s="71">
        <f t="shared" si="13"/>
        <v>147.29374371053277</v>
      </c>
      <c r="CI23" s="71">
        <f t="shared" si="13"/>
        <v>113.22751375944875</v>
      </c>
      <c r="CJ23" s="71">
        <f t="shared" si="13"/>
        <v>106.2114028354564</v>
      </c>
      <c r="CK23" s="71">
        <f t="shared" si="13"/>
        <v>73.14296577932743</v>
      </c>
      <c r="CL23" s="71">
        <f t="shared" si="13"/>
        <v>65.12755907184159</v>
      </c>
      <c r="CM23" s="71">
        <f t="shared" si="13"/>
        <v>42.08514339849286</v>
      </c>
      <c r="CN23" s="71">
        <f t="shared" si="13"/>
        <v>50.09654240320953</v>
      </c>
      <c r="CO23" s="71">
        <f t="shared" si="13"/>
        <v>34.06923572816088</v>
      </c>
      <c r="CP23" s="71">
        <f t="shared" si="13"/>
        <v>21.04182025497721</v>
      </c>
      <c r="CQ23" s="71">
        <f t="shared" si="13"/>
        <v>15.030014742939766</v>
      </c>
      <c r="CR23" s="71">
        <f t="shared" si="13"/>
        <v>16.030813414971668</v>
      </c>
      <c r="CS23" s="71">
        <f t="shared" si="13"/>
        <v>12.023611024074896</v>
      </c>
      <c r="CT23" s="71">
        <f t="shared" si="13"/>
        <v>10.019508865780365</v>
      </c>
      <c r="CU23" s="71">
        <f t="shared" si="13"/>
        <v>4.007703353742917</v>
      </c>
      <c r="CV23" s="71">
        <f t="shared" si="13"/>
        <v>3.006403718864869</v>
      </c>
      <c r="CW23" s="71">
        <f t="shared" si="13"/>
        <v>0</v>
      </c>
      <c r="CX23" s="71">
        <f t="shared" si="13"/>
        <v>5.0105058771593995</v>
      </c>
      <c r="CY23" s="71">
        <f t="shared" si="13"/>
        <v>5.0105058771593995</v>
      </c>
      <c r="CZ23" s="71">
        <f t="shared" si="13"/>
        <v>2.003601195448386</v>
      </c>
      <c r="DA23" s="71">
        <f t="shared" si="13"/>
        <v>2.004102158294531</v>
      </c>
      <c r="DB23" s="71">
        <f t="shared" si="13"/>
        <v>4.007703353742917</v>
      </c>
      <c r="DC23" s="234">
        <f>SUM(E23:DB23)</f>
        <v>107631.99999999994</v>
      </c>
    </row>
    <row r="24" spans="2:149" ht="21.75">
      <c r="B24" s="47">
        <v>8</v>
      </c>
      <c r="C24" s="48" t="s">
        <v>68</v>
      </c>
      <c r="D24" s="50" t="s">
        <v>36</v>
      </c>
      <c r="E24" s="71">
        <v>344.72506286672257</v>
      </c>
      <c r="F24" s="71">
        <v>339.69991617770324</v>
      </c>
      <c r="G24" s="71">
        <v>363.8206202849958</v>
      </c>
      <c r="H24" s="71">
        <v>340.7049455155071</v>
      </c>
      <c r="I24" s="71">
        <v>362.81559094719194</v>
      </c>
      <c r="J24" s="71">
        <v>372.8658843252305</v>
      </c>
      <c r="K24" s="71">
        <v>346.73512154233026</v>
      </c>
      <c r="L24" s="71">
        <v>335.67979882648785</v>
      </c>
      <c r="M24" s="71">
        <v>383.92120704107293</v>
      </c>
      <c r="N24" s="71">
        <v>382.91617770326906</v>
      </c>
      <c r="O24" s="71">
        <v>357.79044425817267</v>
      </c>
      <c r="P24" s="71">
        <v>365.8306789606035</v>
      </c>
      <c r="Q24" s="71">
        <v>423.1173512154233</v>
      </c>
      <c r="R24" s="71">
        <v>449.24811399832356</v>
      </c>
      <c r="S24" s="71">
        <v>444.2229673093043</v>
      </c>
      <c r="T24" s="71">
        <v>454.83486299339125</v>
      </c>
      <c r="U24" s="71">
        <v>494.07946400388295</v>
      </c>
      <c r="V24" s="71">
        <v>476.9728430505917</v>
      </c>
      <c r="W24" s="71">
        <v>462.885037559646</v>
      </c>
      <c r="X24" s="71">
        <v>503.1359103909195</v>
      </c>
      <c r="Y24" s="71">
        <v>439.7407856816637</v>
      </c>
      <c r="Z24" s="71">
        <v>401.50245649195375</v>
      </c>
      <c r="AA24" s="71">
        <v>357.22649637755285</v>
      </c>
      <c r="AB24" s="71">
        <v>421.62789290759054</v>
      </c>
      <c r="AC24" s="71">
        <v>420.6216210868087</v>
      </c>
      <c r="AD24" s="71">
        <v>475.96657122980986</v>
      </c>
      <c r="AE24" s="71">
        <v>467.91639666355513</v>
      </c>
      <c r="AF24" s="71">
        <v>416.5965338036814</v>
      </c>
      <c r="AG24" s="71">
        <v>505.1484540324832</v>
      </c>
      <c r="AH24" s="71">
        <v>490.0543767207556</v>
      </c>
      <c r="AI24" s="71">
        <v>460.8724939180823</v>
      </c>
      <c r="AJ24" s="71">
        <v>496.09200764544664</v>
      </c>
      <c r="AK24" s="71">
        <v>482.0042021545009</v>
      </c>
      <c r="AL24" s="71">
        <v>491.06064854153743</v>
      </c>
      <c r="AM24" s="71">
        <v>497.09827946622846</v>
      </c>
      <c r="AN24" s="71">
        <v>472.94775576746434</v>
      </c>
      <c r="AO24" s="71">
        <v>508.1672694948287</v>
      </c>
      <c r="AP24" s="71">
        <v>575.5874814872119</v>
      </c>
      <c r="AQ24" s="71">
        <v>602.7568206483215</v>
      </c>
      <c r="AR24" s="71">
        <v>570.5561223833027</v>
      </c>
      <c r="AS24" s="71">
        <v>572.5686660248664</v>
      </c>
      <c r="AT24" s="71">
        <v>577.6000251287757</v>
      </c>
      <c r="AU24" s="71">
        <v>587.662743336594</v>
      </c>
      <c r="AV24" s="71">
        <v>605.775636110667</v>
      </c>
      <c r="AW24" s="71">
        <v>541.3742395806294</v>
      </c>
      <c r="AX24" s="71">
        <v>514.2049004195197</v>
      </c>
      <c r="AY24" s="71">
        <v>507.1609976740469</v>
      </c>
      <c r="AZ24" s="71">
        <v>504.14218221170137</v>
      </c>
      <c r="BA24" s="71">
        <v>381.37702007631697</v>
      </c>
      <c r="BB24" s="71">
        <v>389.4271946425717</v>
      </c>
      <c r="BC24" s="71">
        <v>353.2014090944255</v>
      </c>
      <c r="BD24" s="71">
        <v>362.25785548146206</v>
      </c>
      <c r="BE24" s="71">
        <v>374.3331173308441</v>
      </c>
      <c r="BF24" s="71">
        <v>282.76238163969674</v>
      </c>
      <c r="BG24" s="71">
        <v>283.7686534604786</v>
      </c>
      <c r="BH24" s="71">
        <v>319.9944390086248</v>
      </c>
      <c r="BI24" s="71">
        <v>292.82509984751516</v>
      </c>
      <c r="BJ24" s="71">
        <v>279.7435661773512</v>
      </c>
      <c r="BK24" s="71">
        <v>296.8501871306425</v>
      </c>
      <c r="BL24" s="71">
        <v>274.7122070734421</v>
      </c>
      <c r="BM24" s="71">
        <v>282.4132439228835</v>
      </c>
      <c r="BN24" s="71">
        <v>246.2321877619447</v>
      </c>
      <c r="BO24" s="71">
        <v>229.14668901927914</v>
      </c>
      <c r="BP24" s="71">
        <v>192.9656328583403</v>
      </c>
      <c r="BQ24" s="71">
        <v>170.8549874266555</v>
      </c>
      <c r="BR24" s="71">
        <v>178.89522212908633</v>
      </c>
      <c r="BS24" s="71">
        <v>154.7745180217938</v>
      </c>
      <c r="BT24" s="71">
        <v>183.92036881810563</v>
      </c>
      <c r="BU24" s="71">
        <v>138.6940486169321</v>
      </c>
      <c r="BV24" s="71">
        <v>133.66890192791283</v>
      </c>
      <c r="BW24" s="71">
        <v>94.47275775356245</v>
      </c>
      <c r="BX24" s="71">
        <v>109.54819782062029</v>
      </c>
      <c r="BY24" s="71">
        <v>95.47778709136631</v>
      </c>
      <c r="BZ24" s="71">
        <v>111.558256496228</v>
      </c>
      <c r="CA24" s="71">
        <v>71.35708298407377</v>
      </c>
      <c r="CB24" s="71">
        <v>72.36211232187762</v>
      </c>
      <c r="CC24" s="71">
        <v>56.28164291701593</v>
      </c>
      <c r="CD24" s="71">
        <v>61.3067896060352</v>
      </c>
      <c r="CE24" s="71">
        <v>59.29673093042749</v>
      </c>
      <c r="CF24" s="71">
        <v>56.28164291701593</v>
      </c>
      <c r="CG24" s="71">
        <v>44.22129086336965</v>
      </c>
      <c r="CH24" s="71">
        <v>35.176026823134954</v>
      </c>
      <c r="CI24" s="71">
        <v>31.155909471919532</v>
      </c>
      <c r="CJ24" s="71">
        <v>32.16093880972338</v>
      </c>
      <c r="CK24" s="71">
        <v>13.065381391450126</v>
      </c>
      <c r="CL24" s="71">
        <v>15.075440067057837</v>
      </c>
      <c r="CM24" s="71">
        <v>17.08549874266555</v>
      </c>
      <c r="CN24" s="71">
        <v>10.050293378038559</v>
      </c>
      <c r="CO24" s="71">
        <v>12.06035205364627</v>
      </c>
      <c r="CP24" s="71">
        <v>8.040234702430846</v>
      </c>
      <c r="CQ24" s="71">
        <v>5.025146689019279</v>
      </c>
      <c r="CR24" s="71">
        <v>2.0100586756077115</v>
      </c>
      <c r="CS24" s="71">
        <v>5.025146689019279</v>
      </c>
      <c r="CT24" s="71">
        <v>5.025146689019279</v>
      </c>
      <c r="CU24" s="71">
        <v>3.0150880134115674</v>
      </c>
      <c r="CV24" s="71">
        <v>1.0050293378038557</v>
      </c>
      <c r="CW24" s="71">
        <v>0</v>
      </c>
      <c r="CX24" s="71">
        <v>0</v>
      </c>
      <c r="CY24" s="71">
        <v>0</v>
      </c>
      <c r="CZ24" s="71">
        <v>0</v>
      </c>
      <c r="DA24" s="71">
        <v>1.0050293378038557</v>
      </c>
      <c r="DB24" s="71">
        <v>0</v>
      </c>
      <c r="DC24" s="234">
        <v>28801</v>
      </c>
      <c r="DI24" s="13" t="s">
        <v>40</v>
      </c>
      <c r="DJ24" s="44" t="s">
        <v>40</v>
      </c>
      <c r="DK24" s="44" t="s">
        <v>40</v>
      </c>
      <c r="DL24" s="44" t="s">
        <v>40</v>
      </c>
      <c r="DM24" s="44" t="s">
        <v>40</v>
      </c>
      <c r="DN24" s="44" t="s">
        <v>40</v>
      </c>
      <c r="DO24" s="44" t="s">
        <v>40</v>
      </c>
      <c r="DP24" s="44" t="s">
        <v>40</v>
      </c>
      <c r="DQ24" s="44" t="s">
        <v>40</v>
      </c>
      <c r="DR24" s="44" t="s">
        <v>40</v>
      </c>
      <c r="DS24" s="44" t="s">
        <v>40</v>
      </c>
      <c r="DT24" s="44" t="s">
        <v>40</v>
      </c>
      <c r="DU24" s="44" t="s">
        <v>40</v>
      </c>
      <c r="DV24" s="44" t="s">
        <v>40</v>
      </c>
      <c r="DW24" s="44" t="s">
        <v>40</v>
      </c>
      <c r="DX24" s="44" t="s">
        <v>40</v>
      </c>
      <c r="DY24" s="44" t="s">
        <v>40</v>
      </c>
      <c r="DZ24" s="44" t="s">
        <v>40</v>
      </c>
      <c r="EA24" s="44" t="s">
        <v>40</v>
      </c>
      <c r="EB24" s="44" t="s">
        <v>40</v>
      </c>
      <c r="EC24" s="44" t="s">
        <v>40</v>
      </c>
      <c r="ED24" s="44" t="s">
        <v>40</v>
      </c>
      <c r="EE24" s="44" t="s">
        <v>40</v>
      </c>
      <c r="EF24" s="44" t="s">
        <v>40</v>
      </c>
      <c r="EG24" s="44" t="s">
        <v>40</v>
      </c>
      <c r="EH24" s="44" t="s">
        <v>40</v>
      </c>
      <c r="EI24" s="44" t="s">
        <v>40</v>
      </c>
      <c r="EJ24" s="44" t="s">
        <v>40</v>
      </c>
      <c r="EK24" s="44" t="s">
        <v>40</v>
      </c>
      <c r="EL24" s="44" t="s">
        <v>40</v>
      </c>
      <c r="EM24" s="44" t="s">
        <v>40</v>
      </c>
      <c r="EN24" s="44" t="s">
        <v>40</v>
      </c>
      <c r="EO24" s="44" t="s">
        <v>40</v>
      </c>
      <c r="EP24" s="44" t="s">
        <v>40</v>
      </c>
      <c r="EQ24" s="44" t="s">
        <v>40</v>
      </c>
      <c r="ER24" s="44" t="s">
        <v>40</v>
      </c>
      <c r="ES24" s="44" t="s">
        <v>40</v>
      </c>
    </row>
    <row r="25" spans="2:107" ht="21.75">
      <c r="B25" s="51"/>
      <c r="C25" s="52"/>
      <c r="D25" s="50" t="s">
        <v>37</v>
      </c>
      <c r="E25" s="71">
        <v>333.4000139401966</v>
      </c>
      <c r="F25" s="71">
        <v>303.27350665644383</v>
      </c>
      <c r="G25" s="71">
        <v>293.2313375618596</v>
      </c>
      <c r="H25" s="71">
        <v>348.4632675820729</v>
      </c>
      <c r="I25" s="71">
        <v>319.3409772077786</v>
      </c>
      <c r="J25" s="71">
        <v>336.41266466857184</v>
      </c>
      <c r="K25" s="71">
        <v>371.5602564996166</v>
      </c>
      <c r="L25" s="71">
        <v>365.5349550428661</v>
      </c>
      <c r="M25" s="71">
        <v>371.5602564996166</v>
      </c>
      <c r="N25" s="71">
        <v>342.43796612532236</v>
      </c>
      <c r="O25" s="71">
        <v>343.4421830347808</v>
      </c>
      <c r="P25" s="71">
        <v>388.63194396040984</v>
      </c>
      <c r="Q25" s="71">
        <v>366.5391719523245</v>
      </c>
      <c r="R25" s="71">
        <v>401.6867637833694</v>
      </c>
      <c r="S25" s="71">
        <v>428.8006203387468</v>
      </c>
      <c r="T25" s="71">
        <v>432.9046423166037</v>
      </c>
      <c r="U25" s="71">
        <v>424.8692893269684</v>
      </c>
      <c r="V25" s="71">
        <v>415.82951721362866</v>
      </c>
      <c r="W25" s="71">
        <v>463.03721602773624</v>
      </c>
      <c r="X25" s="71">
        <v>447.97092917217</v>
      </c>
      <c r="Y25" s="71">
        <v>463.03721602773624</v>
      </c>
      <c r="Z25" s="71">
        <v>433.90906144030816</v>
      </c>
      <c r="AA25" s="71">
        <v>416.83393633733306</v>
      </c>
      <c r="AB25" s="71">
        <v>386.70136262620053</v>
      </c>
      <c r="AC25" s="71">
        <v>418.8427745847419</v>
      </c>
      <c r="AD25" s="71">
        <v>399.75881123435795</v>
      </c>
      <c r="AE25" s="71">
        <v>434.91348056401256</v>
      </c>
      <c r="AF25" s="71">
        <v>416.83393633733306</v>
      </c>
      <c r="AG25" s="71">
        <v>469.0637307699627</v>
      </c>
      <c r="AH25" s="71">
        <v>469.0637307699627</v>
      </c>
      <c r="AI25" s="71">
        <v>455.0018630381009</v>
      </c>
      <c r="AJ25" s="71">
        <v>457.01070128550975</v>
      </c>
      <c r="AK25" s="71">
        <v>458.01512040921415</v>
      </c>
      <c r="AL25" s="71">
        <v>453.99744391439646</v>
      </c>
      <c r="AM25" s="71">
        <v>500.2007236047997</v>
      </c>
      <c r="AN25" s="71">
        <v>502.2095618522085</v>
      </c>
      <c r="AO25" s="71">
        <v>534.3509738107498</v>
      </c>
      <c r="AP25" s="71">
        <v>612.6956654596944</v>
      </c>
      <c r="AQ25" s="71">
        <v>565.4879666455868</v>
      </c>
      <c r="AR25" s="71">
        <v>561.4702901507691</v>
      </c>
      <c r="AS25" s="71">
        <v>608.6779889648767</v>
      </c>
      <c r="AT25" s="71">
        <v>555.4437754085426</v>
      </c>
      <c r="AU25" s="71">
        <v>588.5896064907884</v>
      </c>
      <c r="AV25" s="71">
        <v>585.5763491196751</v>
      </c>
      <c r="AW25" s="71">
        <v>479.1079220070069</v>
      </c>
      <c r="AX25" s="71">
        <v>481.11676025441574</v>
      </c>
      <c r="AY25" s="71">
        <v>489.15211324405107</v>
      </c>
      <c r="AZ25" s="71">
        <v>484.130017625529</v>
      </c>
      <c r="BA25" s="71">
        <v>403.77648772917564</v>
      </c>
      <c r="BB25" s="71">
        <v>397.7499729869491</v>
      </c>
      <c r="BC25" s="71">
        <v>346.52459767802384</v>
      </c>
      <c r="BD25" s="71">
        <v>384.6925243787917</v>
      </c>
      <c r="BE25" s="71">
        <v>351.5466932965459</v>
      </c>
      <c r="BF25" s="71">
        <v>337.4848255646841</v>
      </c>
      <c r="BG25" s="71">
        <v>331.45831082245763</v>
      </c>
      <c r="BH25" s="71">
        <v>331.45831082245763</v>
      </c>
      <c r="BI25" s="71">
        <v>290.2771267505765</v>
      </c>
      <c r="BJ25" s="71">
        <v>263.15781041055726</v>
      </c>
      <c r="BK25" s="71">
        <v>305.34341360614275</v>
      </c>
      <c r="BL25" s="71">
        <v>259.14013391573957</v>
      </c>
      <c r="BM25" s="71">
        <v>272.1427824632327</v>
      </c>
      <c r="BN25" s="71">
        <v>261.0963964591901</v>
      </c>
      <c r="BO25" s="71">
        <v>248.04157663623056</v>
      </c>
      <c r="BP25" s="71">
        <v>219.9235031713947</v>
      </c>
      <c r="BQ25" s="71">
        <v>227.9572384470621</v>
      </c>
      <c r="BR25" s="71">
        <v>202.85181571060153</v>
      </c>
      <c r="BS25" s="71">
        <v>200.8433818916847</v>
      </c>
      <c r="BT25" s="71">
        <v>184.7759113403499</v>
      </c>
      <c r="BU25" s="71">
        <v>168.70844078901513</v>
      </c>
      <c r="BV25" s="71">
        <v>157.66205478497247</v>
      </c>
      <c r="BW25" s="71">
        <v>158.6662716944309</v>
      </c>
      <c r="BX25" s="71">
        <v>143.60301805255455</v>
      </c>
      <c r="BY25" s="71">
        <v>108.45542622150973</v>
      </c>
      <c r="BZ25" s="71">
        <v>142.59880114309613</v>
      </c>
      <c r="CA25" s="71">
        <v>100.42169094584234</v>
      </c>
      <c r="CB25" s="71">
        <v>122.51446295392765</v>
      </c>
      <c r="CC25" s="71">
        <v>92.38795567017495</v>
      </c>
      <c r="CD25" s="71">
        <v>83.35000348504914</v>
      </c>
      <c r="CE25" s="71">
        <v>95.40060639855022</v>
      </c>
      <c r="CF25" s="71">
        <v>86.3626542134244</v>
      </c>
      <c r="CG25" s="71">
        <v>60.2530145675054</v>
      </c>
      <c r="CH25" s="71">
        <v>45.18976092562905</v>
      </c>
      <c r="CI25" s="71">
        <v>37.15602564996166</v>
      </c>
      <c r="CJ25" s="71">
        <v>37.15602564996166</v>
      </c>
      <c r="CK25" s="71">
        <v>36.15180874050324</v>
      </c>
      <c r="CL25" s="71">
        <v>30.1265072837527</v>
      </c>
      <c r="CM25" s="71">
        <v>17.071687460793196</v>
      </c>
      <c r="CN25" s="71">
        <v>25.105422736460586</v>
      </c>
      <c r="CO25" s="71">
        <v>19.080121279710045</v>
      </c>
      <c r="CP25" s="71">
        <v>12.05060291350108</v>
      </c>
      <c r="CQ25" s="71">
        <v>13.054819822959503</v>
      </c>
      <c r="CR25" s="71">
        <v>6.02530145675054</v>
      </c>
      <c r="CS25" s="71">
        <v>5.021084547292117</v>
      </c>
      <c r="CT25" s="71">
        <v>2.008433818916847</v>
      </c>
      <c r="CU25" s="71">
        <v>4.016867637833694</v>
      </c>
      <c r="CV25" s="71">
        <v>5.021084547292117</v>
      </c>
      <c r="CW25" s="71">
        <v>2.008433818916847</v>
      </c>
      <c r="CX25" s="71">
        <v>0</v>
      </c>
      <c r="CY25" s="71">
        <v>0</v>
      </c>
      <c r="CZ25" s="71">
        <v>0</v>
      </c>
      <c r="DA25" s="71">
        <v>1.0042169094584235</v>
      </c>
      <c r="DB25" s="71">
        <v>1.0042169094584235</v>
      </c>
      <c r="DC25" s="234">
        <v>28819</v>
      </c>
    </row>
    <row r="26" spans="2:107" ht="21.75">
      <c r="B26" s="53"/>
      <c r="C26" s="54"/>
      <c r="D26" s="50" t="s">
        <v>38</v>
      </c>
      <c r="E26" s="71">
        <f aca="true" t="shared" si="14" ref="E26:BP26">SUM(E24:E25)</f>
        <v>678.1250768069192</v>
      </c>
      <c r="F26" s="71">
        <f t="shared" si="14"/>
        <v>642.9734228341471</v>
      </c>
      <c r="G26" s="71">
        <f t="shared" si="14"/>
        <v>657.0519578468554</v>
      </c>
      <c r="H26" s="71">
        <f t="shared" si="14"/>
        <v>689.1682130975801</v>
      </c>
      <c r="I26" s="71">
        <f t="shared" si="14"/>
        <v>682.1565681549705</v>
      </c>
      <c r="J26" s="71">
        <f t="shared" si="14"/>
        <v>709.2785489938024</v>
      </c>
      <c r="K26" s="71">
        <f t="shared" si="14"/>
        <v>718.2953780419468</v>
      </c>
      <c r="L26" s="71">
        <f t="shared" si="14"/>
        <v>701.2147538693539</v>
      </c>
      <c r="M26" s="71">
        <f t="shared" si="14"/>
        <v>755.4814635406896</v>
      </c>
      <c r="N26" s="71">
        <f t="shared" si="14"/>
        <v>725.3541438285914</v>
      </c>
      <c r="O26" s="71">
        <f t="shared" si="14"/>
        <v>701.2326272929535</v>
      </c>
      <c r="P26" s="71">
        <f t="shared" si="14"/>
        <v>754.4626229210133</v>
      </c>
      <c r="Q26" s="71">
        <f t="shared" si="14"/>
        <v>789.6565231677478</v>
      </c>
      <c r="R26" s="71">
        <f t="shared" si="14"/>
        <v>850.9348777816929</v>
      </c>
      <c r="S26" s="71">
        <f t="shared" si="14"/>
        <v>873.023587648051</v>
      </c>
      <c r="T26" s="71">
        <f t="shared" si="14"/>
        <v>887.7395053099949</v>
      </c>
      <c r="U26" s="71">
        <f t="shared" si="14"/>
        <v>918.9487533308513</v>
      </c>
      <c r="V26" s="71">
        <f t="shared" si="14"/>
        <v>892.8023602642204</v>
      </c>
      <c r="W26" s="71">
        <f t="shared" si="14"/>
        <v>925.9222535873822</v>
      </c>
      <c r="X26" s="71">
        <f t="shared" si="14"/>
        <v>951.1068395630895</v>
      </c>
      <c r="Y26" s="71">
        <f t="shared" si="14"/>
        <v>902.7780017093999</v>
      </c>
      <c r="Z26" s="71">
        <f t="shared" si="14"/>
        <v>835.4115179322619</v>
      </c>
      <c r="AA26" s="71">
        <f t="shared" si="14"/>
        <v>774.0604327148859</v>
      </c>
      <c r="AB26" s="71">
        <f t="shared" si="14"/>
        <v>808.3292555337911</v>
      </c>
      <c r="AC26" s="71">
        <f t="shared" si="14"/>
        <v>839.4643956715506</v>
      </c>
      <c r="AD26" s="71">
        <f t="shared" si="14"/>
        <v>875.7253824641678</v>
      </c>
      <c r="AE26" s="71">
        <f t="shared" si="14"/>
        <v>902.8298772275677</v>
      </c>
      <c r="AF26" s="71">
        <f t="shared" si="14"/>
        <v>833.4304701410144</v>
      </c>
      <c r="AG26" s="71">
        <f t="shared" si="14"/>
        <v>974.2121848024459</v>
      </c>
      <c r="AH26" s="71">
        <f t="shared" si="14"/>
        <v>959.1181074907183</v>
      </c>
      <c r="AI26" s="71">
        <f t="shared" si="14"/>
        <v>915.8743569561832</v>
      </c>
      <c r="AJ26" s="71">
        <f t="shared" si="14"/>
        <v>953.1027089309564</v>
      </c>
      <c r="AK26" s="71">
        <f t="shared" si="14"/>
        <v>940.019322563715</v>
      </c>
      <c r="AL26" s="71">
        <f t="shared" si="14"/>
        <v>945.0580924559339</v>
      </c>
      <c r="AM26" s="71">
        <f t="shared" si="14"/>
        <v>997.2990030710282</v>
      </c>
      <c r="AN26" s="71">
        <f t="shared" si="14"/>
        <v>975.1573176196728</v>
      </c>
      <c r="AO26" s="71">
        <f t="shared" si="14"/>
        <v>1042.5182433055784</v>
      </c>
      <c r="AP26" s="71">
        <f t="shared" si="14"/>
        <v>1188.2831469469063</v>
      </c>
      <c r="AQ26" s="71">
        <f t="shared" si="14"/>
        <v>1168.2447872939083</v>
      </c>
      <c r="AR26" s="71">
        <f t="shared" si="14"/>
        <v>1132.0264125340718</v>
      </c>
      <c r="AS26" s="71">
        <f t="shared" si="14"/>
        <v>1181.246654989743</v>
      </c>
      <c r="AT26" s="71">
        <f t="shared" si="14"/>
        <v>1133.0438005373182</v>
      </c>
      <c r="AU26" s="71">
        <f t="shared" si="14"/>
        <v>1176.2523498273822</v>
      </c>
      <c r="AV26" s="71">
        <f t="shared" si="14"/>
        <v>1191.351985230342</v>
      </c>
      <c r="AW26" s="71">
        <f t="shared" si="14"/>
        <v>1020.4821615876363</v>
      </c>
      <c r="AX26" s="71">
        <f t="shared" si="14"/>
        <v>995.3216606739354</v>
      </c>
      <c r="AY26" s="71">
        <f t="shared" si="14"/>
        <v>996.3131109180979</v>
      </c>
      <c r="AZ26" s="71">
        <f t="shared" si="14"/>
        <v>988.2721998372303</v>
      </c>
      <c r="BA26" s="71">
        <f t="shared" si="14"/>
        <v>785.1535078054926</v>
      </c>
      <c r="BB26" s="71">
        <f t="shared" si="14"/>
        <v>787.1771676295208</v>
      </c>
      <c r="BC26" s="71">
        <f t="shared" si="14"/>
        <v>699.7260067724494</v>
      </c>
      <c r="BD26" s="71">
        <f t="shared" si="14"/>
        <v>746.9503798602537</v>
      </c>
      <c r="BE26" s="71">
        <f t="shared" si="14"/>
        <v>725.87981062739</v>
      </c>
      <c r="BF26" s="71">
        <f t="shared" si="14"/>
        <v>620.2472072043809</v>
      </c>
      <c r="BG26" s="71">
        <f t="shared" si="14"/>
        <v>615.2269642829363</v>
      </c>
      <c r="BH26" s="71">
        <f t="shared" si="14"/>
        <v>651.4527498310824</v>
      </c>
      <c r="BI26" s="71">
        <f t="shared" si="14"/>
        <v>583.1022265980916</v>
      </c>
      <c r="BJ26" s="71">
        <f t="shared" si="14"/>
        <v>542.9013765879085</v>
      </c>
      <c r="BK26" s="71">
        <f t="shared" si="14"/>
        <v>602.1936007367852</v>
      </c>
      <c r="BL26" s="71">
        <f t="shared" si="14"/>
        <v>533.8523409891816</v>
      </c>
      <c r="BM26" s="71">
        <f t="shared" si="14"/>
        <v>554.5560263861162</v>
      </c>
      <c r="BN26" s="71">
        <f t="shared" si="14"/>
        <v>507.32858422113475</v>
      </c>
      <c r="BO26" s="71">
        <f t="shared" si="14"/>
        <v>477.18826565550967</v>
      </c>
      <c r="BP26" s="71">
        <f t="shared" si="14"/>
        <v>412.889136029735</v>
      </c>
      <c r="BQ26" s="71">
        <f aca="true" t="shared" si="15" ref="BQ26:DB26">SUM(BQ24:BQ25)</f>
        <v>398.8122258737176</v>
      </c>
      <c r="BR26" s="71">
        <f t="shared" si="15"/>
        <v>381.7470378396879</v>
      </c>
      <c r="BS26" s="71">
        <f t="shared" si="15"/>
        <v>355.6178999134785</v>
      </c>
      <c r="BT26" s="71">
        <f t="shared" si="15"/>
        <v>368.6962801584555</v>
      </c>
      <c r="BU26" s="71">
        <f t="shared" si="15"/>
        <v>307.4024894059472</v>
      </c>
      <c r="BV26" s="71">
        <f t="shared" si="15"/>
        <v>291.33095671288527</v>
      </c>
      <c r="BW26" s="71">
        <f t="shared" si="15"/>
        <v>253.13902944799332</v>
      </c>
      <c r="BX26" s="71">
        <f t="shared" si="15"/>
        <v>253.15121587317483</v>
      </c>
      <c r="BY26" s="71">
        <f t="shared" si="15"/>
        <v>203.93321331287603</v>
      </c>
      <c r="BZ26" s="71">
        <f t="shared" si="15"/>
        <v>254.15705763932414</v>
      </c>
      <c r="CA26" s="71">
        <f t="shared" si="15"/>
        <v>171.7787739299161</v>
      </c>
      <c r="CB26" s="71">
        <f t="shared" si="15"/>
        <v>194.87657527580527</v>
      </c>
      <c r="CC26" s="71">
        <f t="shared" si="15"/>
        <v>148.66959858719088</v>
      </c>
      <c r="CD26" s="71">
        <f t="shared" si="15"/>
        <v>144.65679309108435</v>
      </c>
      <c r="CE26" s="71">
        <f t="shared" si="15"/>
        <v>154.6973373289777</v>
      </c>
      <c r="CF26" s="71">
        <f t="shared" si="15"/>
        <v>142.64429713044035</v>
      </c>
      <c r="CG26" s="71">
        <f t="shared" si="15"/>
        <v>104.47430543087506</v>
      </c>
      <c r="CH26" s="71">
        <f t="shared" si="15"/>
        <v>80.365787748764</v>
      </c>
      <c r="CI26" s="71">
        <f t="shared" si="15"/>
        <v>68.31193512188119</v>
      </c>
      <c r="CJ26" s="71">
        <f t="shared" si="15"/>
        <v>69.31696445968504</v>
      </c>
      <c r="CK26" s="71">
        <f t="shared" si="15"/>
        <v>49.217190131953366</v>
      </c>
      <c r="CL26" s="71">
        <f t="shared" si="15"/>
        <v>45.20194735081054</v>
      </c>
      <c r="CM26" s="71">
        <f t="shared" si="15"/>
        <v>34.15718620345875</v>
      </c>
      <c r="CN26" s="71">
        <f t="shared" si="15"/>
        <v>35.15571611449914</v>
      </c>
      <c r="CO26" s="71">
        <f t="shared" si="15"/>
        <v>31.140473333356315</v>
      </c>
      <c r="CP26" s="71">
        <f t="shared" si="15"/>
        <v>20.090837615931925</v>
      </c>
      <c r="CQ26" s="71">
        <f t="shared" si="15"/>
        <v>18.079966511978782</v>
      </c>
      <c r="CR26" s="71">
        <f t="shared" si="15"/>
        <v>8.035360132358251</v>
      </c>
      <c r="CS26" s="71">
        <f t="shared" si="15"/>
        <v>10.046231236311396</v>
      </c>
      <c r="CT26" s="71">
        <f t="shared" si="15"/>
        <v>7.033580507936126</v>
      </c>
      <c r="CU26" s="71">
        <f t="shared" si="15"/>
        <v>7.031955651245261</v>
      </c>
      <c r="CV26" s="71">
        <f t="shared" si="15"/>
        <v>6.026113885095972</v>
      </c>
      <c r="CW26" s="71">
        <f t="shared" si="15"/>
        <v>2.008433818916847</v>
      </c>
      <c r="CX26" s="71">
        <f t="shared" si="15"/>
        <v>0</v>
      </c>
      <c r="CY26" s="71">
        <f t="shared" si="15"/>
        <v>0</v>
      </c>
      <c r="CZ26" s="71">
        <f t="shared" si="15"/>
        <v>0</v>
      </c>
      <c r="DA26" s="71">
        <f t="shared" si="15"/>
        <v>2.009246247262279</v>
      </c>
      <c r="DB26" s="71">
        <f t="shared" si="15"/>
        <v>1.0042169094584235</v>
      </c>
      <c r="DC26" s="234">
        <f>SUM(E26:DB26)</f>
        <v>57620.000000000015</v>
      </c>
    </row>
    <row r="27" spans="2:192" ht="21.75">
      <c r="B27" s="47">
        <v>9</v>
      </c>
      <c r="C27" s="48" t="s">
        <v>69</v>
      </c>
      <c r="D27" s="50" t="s">
        <v>36</v>
      </c>
      <c r="E27" s="71">
        <v>438.79976706408803</v>
      </c>
      <c r="F27" s="71">
        <v>405.5115088730193</v>
      </c>
      <c r="G27" s="71">
        <v>411.5639194532136</v>
      </c>
      <c r="H27" s="71">
        <v>446.8696478376805</v>
      </c>
      <c r="I27" s="71">
        <v>424.6774757103013</v>
      </c>
      <c r="J27" s="71">
        <v>409.5464492598155</v>
      </c>
      <c r="K27" s="71">
        <v>455.94826370797193</v>
      </c>
      <c r="L27" s="71">
        <v>432.7473564838937</v>
      </c>
      <c r="M27" s="71">
        <v>429.7211511937966</v>
      </c>
      <c r="N27" s="71">
        <v>451.9133233211757</v>
      </c>
      <c r="O27" s="71">
        <v>414.59012474331075</v>
      </c>
      <c r="P27" s="71">
        <v>483.18411131884636</v>
      </c>
      <c r="Q27" s="71">
        <v>533.620866153799</v>
      </c>
      <c r="R27" s="71">
        <v>504.3675483495265</v>
      </c>
      <c r="S27" s="71">
        <v>526.5597204769057</v>
      </c>
      <c r="T27" s="71">
        <v>575.8206989295351</v>
      </c>
      <c r="U27" s="71">
        <v>573.8002754245192</v>
      </c>
      <c r="V27" s="71">
        <v>561.6777343944237</v>
      </c>
      <c r="W27" s="71">
        <v>503.0854527489622</v>
      </c>
      <c r="X27" s="71">
        <v>614.2087455248375</v>
      </c>
      <c r="Y27" s="71">
        <v>599.055569237218</v>
      </c>
      <c r="Z27" s="71">
        <v>477.83015893626333</v>
      </c>
      <c r="AA27" s="71">
        <v>455.6055003810883</v>
      </c>
      <c r="AB27" s="71">
        <v>513.1875702740418</v>
      </c>
      <c r="AC27" s="71">
        <v>521.2692642941055</v>
      </c>
      <c r="AD27" s="71">
        <v>512.1773585215338</v>
      </c>
      <c r="AE27" s="71">
        <v>546.5245581068043</v>
      </c>
      <c r="AF27" s="71">
        <v>561.6777343944237</v>
      </c>
      <c r="AG27" s="71">
        <v>597.0351457322022</v>
      </c>
      <c r="AH27" s="71">
        <v>594.0045104746783</v>
      </c>
      <c r="AI27" s="71">
        <v>634.4129805749966</v>
      </c>
      <c r="AJ27" s="71">
        <v>635.4231923275045</v>
      </c>
      <c r="AK27" s="71">
        <v>538.4428640867407</v>
      </c>
      <c r="AL27" s="71">
        <v>586.9330282071226</v>
      </c>
      <c r="AM27" s="71">
        <v>544.5041346017885</v>
      </c>
      <c r="AN27" s="71">
        <v>603.0964162472499</v>
      </c>
      <c r="AO27" s="71">
        <v>615.2189572773453</v>
      </c>
      <c r="AP27" s="71">
        <v>663.7091213977272</v>
      </c>
      <c r="AQ27" s="71">
        <v>646.5355216050921</v>
      </c>
      <c r="AR27" s="71">
        <v>617.2393807823613</v>
      </c>
      <c r="AS27" s="71">
        <v>647.5457333575999</v>
      </c>
      <c r="AT27" s="71">
        <v>627.3414983074408</v>
      </c>
      <c r="AU27" s="71">
        <v>639.4640393375363</v>
      </c>
      <c r="AV27" s="71">
        <v>552.5858286218521</v>
      </c>
      <c r="AW27" s="71">
        <v>567.7390049094714</v>
      </c>
      <c r="AX27" s="71">
        <v>506.1160880064861</v>
      </c>
      <c r="AY27" s="71">
        <v>524.2998995516293</v>
      </c>
      <c r="AZ27" s="71">
        <v>509.14672326400995</v>
      </c>
      <c r="BA27" s="71">
        <v>451.56465337105647</v>
      </c>
      <c r="BB27" s="71">
        <v>479.85058244127924</v>
      </c>
      <c r="BC27" s="71">
        <v>404.08470100318254</v>
      </c>
      <c r="BD27" s="71">
        <v>432.3706300734053</v>
      </c>
      <c r="BE27" s="71">
        <v>413.1766067757541</v>
      </c>
      <c r="BF27" s="71">
        <v>370.74771317041996</v>
      </c>
      <c r="BG27" s="71">
        <v>382.87025420051543</v>
      </c>
      <c r="BH27" s="71">
        <v>366.70686616038813</v>
      </c>
      <c r="BI27" s="71">
        <v>332.3596665751176</v>
      </c>
      <c r="BJ27" s="71">
        <v>247.50187936444928</v>
      </c>
      <c r="BK27" s="71">
        <v>271.74696142464023</v>
      </c>
      <c r="BL27" s="71">
        <v>240.43039709689359</v>
      </c>
      <c r="BM27" s="71">
        <v>218.89551598369448</v>
      </c>
      <c r="BN27" s="71">
        <v>244.1138934011708</v>
      </c>
      <c r="BO27" s="71">
        <v>234.02654243418027</v>
      </c>
      <c r="BP27" s="71">
        <v>198.72081404971343</v>
      </c>
      <c r="BQ27" s="71">
        <v>204.77322462990776</v>
      </c>
      <c r="BR27" s="71">
        <v>194.6858736629172</v>
      </c>
      <c r="BS27" s="71">
        <v>174.51117172893615</v>
      </c>
      <c r="BT27" s="71">
        <v>139.2054433444693</v>
      </c>
      <c r="BU27" s="71">
        <v>122.0569467005854</v>
      </c>
      <c r="BV27" s="71">
        <v>138.19670824777026</v>
      </c>
      <c r="BW27" s="71">
        <v>100.87350966990529</v>
      </c>
      <c r="BX27" s="71">
        <v>121.04821160388636</v>
      </c>
      <c r="BY27" s="71">
        <v>98.85603947650719</v>
      </c>
      <c r="BZ27" s="71">
        <v>84.73374812272044</v>
      </c>
      <c r="CA27" s="71">
        <v>78.68133754252612</v>
      </c>
      <c r="CB27" s="71">
        <v>72.62892696233182</v>
      </c>
      <c r="CC27" s="71">
        <v>71.62019186563276</v>
      </c>
      <c r="CD27" s="71">
        <v>61.53284089864223</v>
      </c>
      <c r="CE27" s="71">
        <v>57.49790051184602</v>
      </c>
      <c r="CF27" s="71">
        <v>37.32319857786496</v>
      </c>
      <c r="CG27" s="71">
        <v>50.436754834952644</v>
      </c>
      <c r="CH27" s="71">
        <v>33.28825819106875</v>
      </c>
      <c r="CI27" s="71">
        <v>29.253317804272534</v>
      </c>
      <c r="CJ27" s="71">
        <v>35.30572838446685</v>
      </c>
      <c r="CK27" s="71">
        <v>24.20964232077727</v>
      </c>
      <c r="CL27" s="71">
        <v>16.139761547184847</v>
      </c>
      <c r="CM27" s="71">
        <v>12.104821160388635</v>
      </c>
      <c r="CN27" s="71">
        <v>13.113556257087689</v>
      </c>
      <c r="CO27" s="71">
        <v>12.104821160388635</v>
      </c>
      <c r="CP27" s="71">
        <v>9.078615870291477</v>
      </c>
      <c r="CQ27" s="71">
        <v>10.08735096699053</v>
      </c>
      <c r="CR27" s="71">
        <v>4.034940386796212</v>
      </c>
      <c r="CS27" s="71">
        <v>4.034940386796212</v>
      </c>
      <c r="CT27" s="71">
        <v>6.0524105801943175</v>
      </c>
      <c r="CU27" s="71">
        <v>1.008735096699053</v>
      </c>
      <c r="CV27" s="71">
        <v>0</v>
      </c>
      <c r="CW27" s="71">
        <v>0</v>
      </c>
      <c r="CX27" s="71">
        <v>0</v>
      </c>
      <c r="CY27" s="71">
        <v>1.008735096699053</v>
      </c>
      <c r="CZ27" s="71">
        <v>0</v>
      </c>
      <c r="DA27" s="71">
        <v>1.008735096699053</v>
      </c>
      <c r="DB27" s="71">
        <v>0</v>
      </c>
      <c r="DC27" s="234">
        <v>32946</v>
      </c>
      <c r="DI27" s="13" t="s">
        <v>40</v>
      </c>
      <c r="DJ27" s="44" t="s">
        <v>40</v>
      </c>
      <c r="DK27" s="44" t="s">
        <v>40</v>
      </c>
      <c r="DL27" s="44" t="s">
        <v>40</v>
      </c>
      <c r="DM27" s="44" t="s">
        <v>40</v>
      </c>
      <c r="DN27" s="44" t="s">
        <v>40</v>
      </c>
      <c r="DO27" s="44" t="s">
        <v>40</v>
      </c>
      <c r="DP27" s="44" t="s">
        <v>40</v>
      </c>
      <c r="DQ27" s="44" t="s">
        <v>40</v>
      </c>
      <c r="DR27" s="44" t="s">
        <v>40</v>
      </c>
      <c r="DS27" s="44" t="s">
        <v>40</v>
      </c>
      <c r="DT27" s="44" t="s">
        <v>40</v>
      </c>
      <c r="DU27" s="44" t="s">
        <v>40</v>
      </c>
      <c r="DV27" s="44" t="s">
        <v>40</v>
      </c>
      <c r="DW27" s="44" t="s">
        <v>40</v>
      </c>
      <c r="DX27" s="44" t="s">
        <v>40</v>
      </c>
      <c r="DY27" s="44" t="s">
        <v>40</v>
      </c>
      <c r="DZ27" s="44" t="s">
        <v>40</v>
      </c>
      <c r="EA27" s="44" t="s">
        <v>40</v>
      </c>
      <c r="EB27" s="44" t="s">
        <v>40</v>
      </c>
      <c r="EC27" s="44" t="s">
        <v>40</v>
      </c>
      <c r="ED27" s="44" t="s">
        <v>40</v>
      </c>
      <c r="EE27" s="44" t="s">
        <v>40</v>
      </c>
      <c r="EF27" s="44" t="s">
        <v>40</v>
      </c>
      <c r="EG27" s="44" t="s">
        <v>40</v>
      </c>
      <c r="EH27" s="44" t="s">
        <v>40</v>
      </c>
      <c r="EI27" s="44" t="s">
        <v>40</v>
      </c>
      <c r="EJ27" s="44" t="s">
        <v>40</v>
      </c>
      <c r="EK27" s="44" t="s">
        <v>40</v>
      </c>
      <c r="EL27" s="44" t="s">
        <v>40</v>
      </c>
      <c r="EM27" s="44" t="s">
        <v>40</v>
      </c>
      <c r="EN27" s="44" t="s">
        <v>40</v>
      </c>
      <c r="EO27" s="44" t="s">
        <v>40</v>
      </c>
      <c r="EP27" s="44" t="s">
        <v>40</v>
      </c>
      <c r="EQ27" s="44" t="s">
        <v>40</v>
      </c>
      <c r="ER27" s="44" t="s">
        <v>40</v>
      </c>
      <c r="ES27" s="44" t="s">
        <v>40</v>
      </c>
      <c r="ET27" s="44" t="s">
        <v>40</v>
      </c>
      <c r="EU27" s="44" t="s">
        <v>40</v>
      </c>
      <c r="EV27" s="44" t="s">
        <v>40</v>
      </c>
      <c r="EW27" s="44" t="s">
        <v>40</v>
      </c>
      <c r="EX27" s="44" t="s">
        <v>40</v>
      </c>
      <c r="EY27" s="44" t="s">
        <v>40</v>
      </c>
      <c r="EZ27" s="44" t="s">
        <v>40</v>
      </c>
      <c r="FA27" s="44" t="s">
        <v>40</v>
      </c>
      <c r="FB27" s="44" t="s">
        <v>40</v>
      </c>
      <c r="FC27" s="44" t="s">
        <v>40</v>
      </c>
      <c r="FD27" s="44" t="s">
        <v>40</v>
      </c>
      <c r="FE27" s="44" t="s">
        <v>40</v>
      </c>
      <c r="FF27" s="44" t="s">
        <v>40</v>
      </c>
      <c r="FG27" s="44" t="s">
        <v>40</v>
      </c>
      <c r="FH27" s="44" t="s">
        <v>40</v>
      </c>
      <c r="FI27" s="44" t="s">
        <v>40</v>
      </c>
      <c r="FJ27" s="44" t="s">
        <v>40</v>
      </c>
      <c r="FK27" s="44" t="s">
        <v>40</v>
      </c>
      <c r="FL27" s="44" t="s">
        <v>40</v>
      </c>
      <c r="FM27" s="44" t="s">
        <v>40</v>
      </c>
      <c r="FN27" s="44" t="s">
        <v>40</v>
      </c>
      <c r="FO27" s="44" t="s">
        <v>40</v>
      </c>
      <c r="FP27" s="44" t="s">
        <v>40</v>
      </c>
      <c r="FQ27" s="44" t="s">
        <v>40</v>
      </c>
      <c r="FR27" s="44" t="s">
        <v>40</v>
      </c>
      <c r="FS27" s="44" t="s">
        <v>40</v>
      </c>
      <c r="FT27" s="44" t="s">
        <v>40</v>
      </c>
      <c r="FU27" s="44" t="s">
        <v>40</v>
      </c>
      <c r="FV27" s="44" t="s">
        <v>40</v>
      </c>
      <c r="FW27" s="44" t="s">
        <v>40</v>
      </c>
      <c r="FX27" s="44" t="s">
        <v>40</v>
      </c>
      <c r="FY27" s="44" t="s">
        <v>40</v>
      </c>
      <c r="FZ27" s="44" t="s">
        <v>40</v>
      </c>
      <c r="GA27" s="44" t="s">
        <v>40</v>
      </c>
      <c r="GB27" s="44" t="s">
        <v>40</v>
      </c>
      <c r="GC27" s="44" t="s">
        <v>40</v>
      </c>
      <c r="GD27" s="44" t="s">
        <v>40</v>
      </c>
      <c r="GE27" s="44" t="s">
        <v>40</v>
      </c>
      <c r="GF27" s="44" t="s">
        <v>40</v>
      </c>
      <c r="GG27" s="44" t="s">
        <v>40</v>
      </c>
      <c r="GH27" s="44" t="s">
        <v>40</v>
      </c>
      <c r="GI27" s="44" t="s">
        <v>40</v>
      </c>
      <c r="GJ27" s="44" t="s">
        <v>40</v>
      </c>
    </row>
    <row r="28" spans="2:107" ht="21.75">
      <c r="B28" s="51"/>
      <c r="C28" s="52"/>
      <c r="D28" s="50" t="s">
        <v>37</v>
      </c>
      <c r="E28" s="71">
        <v>395.7606684202383</v>
      </c>
      <c r="F28" s="71">
        <v>409.8590128423333</v>
      </c>
      <c r="G28" s="71">
        <v>406.83793903759863</v>
      </c>
      <c r="H28" s="71">
        <v>442.08380009283616</v>
      </c>
      <c r="I28" s="71">
        <v>437.0486770849451</v>
      </c>
      <c r="J28" s="71">
        <v>421.94330806127186</v>
      </c>
      <c r="K28" s="71">
        <v>420.93628345969364</v>
      </c>
      <c r="L28" s="71">
        <v>425.9714064675847</v>
      </c>
      <c r="M28" s="71">
        <v>418.9222342565372</v>
      </c>
      <c r="N28" s="71">
        <v>369.5780287792047</v>
      </c>
      <c r="O28" s="71">
        <v>415.9011604518026</v>
      </c>
      <c r="P28" s="71">
        <v>447.1189231007272</v>
      </c>
      <c r="Q28" s="71">
        <v>466.2523905307133</v>
      </c>
      <c r="R28" s="71">
        <v>480.3507349528083</v>
      </c>
      <c r="S28" s="71">
        <v>487.3999071638558</v>
      </c>
      <c r="T28" s="71">
        <v>527.914278007672</v>
      </c>
      <c r="U28" s="71">
        <v>519.8545180380893</v>
      </c>
      <c r="V28" s="71">
        <v>519.8545180380893</v>
      </c>
      <c r="W28" s="71">
        <v>546.0487379392333</v>
      </c>
      <c r="X28" s="71">
        <v>525.8993380152764</v>
      </c>
      <c r="Y28" s="71">
        <v>520.8619880342872</v>
      </c>
      <c r="Z28" s="71">
        <v>534.966567981057</v>
      </c>
      <c r="AA28" s="71">
        <v>495.6752381293409</v>
      </c>
      <c r="AB28" s="71">
        <v>490.6378881483517</v>
      </c>
      <c r="AC28" s="71">
        <v>514.8171680571</v>
      </c>
      <c r="AD28" s="71">
        <v>508.77234807991294</v>
      </c>
      <c r="AE28" s="71">
        <v>551.0860879202226</v>
      </c>
      <c r="AF28" s="71">
        <v>523.8843980228806</v>
      </c>
      <c r="AG28" s="71">
        <v>538.9964479658483</v>
      </c>
      <c r="AH28" s="71">
        <v>557.1309078974097</v>
      </c>
      <c r="AI28" s="71">
        <v>605.4894677149064</v>
      </c>
      <c r="AJ28" s="71">
        <v>525.8993380152764</v>
      </c>
      <c r="AK28" s="71">
        <v>566.1981378631903</v>
      </c>
      <c r="AL28" s="71">
        <v>606.4969377111041</v>
      </c>
      <c r="AM28" s="71">
        <v>612.5417576882912</v>
      </c>
      <c r="AN28" s="71">
        <v>604.4819977187085</v>
      </c>
      <c r="AO28" s="71">
        <v>616.5716376730826</v>
      </c>
      <c r="AP28" s="71">
        <v>664.9301974905793</v>
      </c>
      <c r="AQ28" s="71">
        <v>612.5417576882912</v>
      </c>
      <c r="AR28" s="71">
        <v>569.2205478517839</v>
      </c>
      <c r="AS28" s="71">
        <v>611.5342876920934</v>
      </c>
      <c r="AT28" s="71">
        <v>573.2504278365752</v>
      </c>
      <c r="AU28" s="71">
        <v>564.1831978707945</v>
      </c>
      <c r="AV28" s="71">
        <v>610.5268176958956</v>
      </c>
      <c r="AW28" s="71">
        <v>576.2728378251687</v>
      </c>
      <c r="AX28" s="71">
        <v>474.5183682091861</v>
      </c>
      <c r="AY28" s="71">
        <v>450.3390883004378</v>
      </c>
      <c r="AZ28" s="71">
        <v>543.0263279506398</v>
      </c>
      <c r="BA28" s="71">
        <v>451.34655829663564</v>
      </c>
      <c r="BB28" s="71">
        <v>441.27185833465717</v>
      </c>
      <c r="BC28" s="71">
        <v>441.27185833465717</v>
      </c>
      <c r="BD28" s="71">
        <v>410.0402884525239</v>
      </c>
      <c r="BE28" s="71">
        <v>418.1000484221067</v>
      </c>
      <c r="BF28" s="71">
        <v>347.57714868825735</v>
      </c>
      <c r="BG28" s="71">
        <v>401.9805284829411</v>
      </c>
      <c r="BH28" s="71">
        <v>345.56220869586167</v>
      </c>
      <c r="BI28" s="71">
        <v>335.4875087338832</v>
      </c>
      <c r="BJ28" s="71">
        <v>256.9048490304511</v>
      </c>
      <c r="BK28" s="71">
        <v>263.957139003836</v>
      </c>
      <c r="BL28" s="71">
        <v>241.7927990874834</v>
      </c>
      <c r="BM28" s="71">
        <v>246.72102738666254</v>
      </c>
      <c r="BN28" s="71">
        <v>262.83342101191397</v>
      </c>
      <c r="BO28" s="71">
        <v>254.77722419928827</v>
      </c>
      <c r="BP28" s="71">
        <v>203.41896951879932</v>
      </c>
      <c r="BQ28" s="71">
        <v>204.42599412037754</v>
      </c>
      <c r="BR28" s="71">
        <v>206.44004332353396</v>
      </c>
      <c r="BS28" s="71">
        <v>156.08881324462325</v>
      </c>
      <c r="BT28" s="71">
        <v>166.15905926040537</v>
      </c>
      <c r="BU28" s="71">
        <v>154.0747640414668</v>
      </c>
      <c r="BV28" s="71">
        <v>140.98344422095002</v>
      </c>
      <c r="BW28" s="71">
        <v>119.83592758780752</v>
      </c>
      <c r="BX28" s="71">
        <v>141.99046882252824</v>
      </c>
      <c r="BY28" s="71">
        <v>128.89914900201146</v>
      </c>
      <c r="BZ28" s="71">
        <v>133.93427200990251</v>
      </c>
      <c r="CA28" s="71">
        <v>100.70246015782145</v>
      </c>
      <c r="CB28" s="71">
        <v>121.84997679096395</v>
      </c>
      <c r="CC28" s="71">
        <v>69.4846975088968</v>
      </c>
      <c r="CD28" s="71">
        <v>67.47064830574037</v>
      </c>
      <c r="CE28" s="71">
        <v>99.69543555624323</v>
      </c>
      <c r="CF28" s="71">
        <v>92.64626334519573</v>
      </c>
      <c r="CG28" s="71">
        <v>73.51279591520965</v>
      </c>
      <c r="CH28" s="71">
        <v>59.414451493114655</v>
      </c>
      <c r="CI28" s="71">
        <v>52.36527928206715</v>
      </c>
      <c r="CJ28" s="71">
        <v>47.330156274176076</v>
      </c>
      <c r="CK28" s="71">
        <v>32.224787250502864</v>
      </c>
      <c r="CL28" s="71">
        <v>40.28098406312858</v>
      </c>
      <c r="CM28" s="71">
        <v>23.161565836298934</v>
      </c>
      <c r="CN28" s="71">
        <v>24.168590437877146</v>
      </c>
      <c r="CO28" s="71">
        <v>17.119418226829644</v>
      </c>
      <c r="CP28" s="71">
        <v>9.06322141420393</v>
      </c>
      <c r="CQ28" s="71">
        <v>7.049172211047501</v>
      </c>
      <c r="CR28" s="71">
        <v>11.077270617360359</v>
      </c>
      <c r="CS28" s="71">
        <v>8.056196812625716</v>
      </c>
      <c r="CT28" s="71">
        <v>1.0070246015782145</v>
      </c>
      <c r="CU28" s="71">
        <v>4.028098406312858</v>
      </c>
      <c r="CV28" s="71">
        <v>1.0070246015782145</v>
      </c>
      <c r="CW28" s="71">
        <v>0</v>
      </c>
      <c r="CX28" s="71">
        <v>2.014049203156429</v>
      </c>
      <c r="CY28" s="71">
        <v>0</v>
      </c>
      <c r="CZ28" s="71">
        <v>0</v>
      </c>
      <c r="DA28" s="71">
        <v>0</v>
      </c>
      <c r="DB28" s="71">
        <v>1.0070246015782145</v>
      </c>
      <c r="DC28" s="234">
        <v>32552</v>
      </c>
    </row>
    <row r="29" spans="2:107" ht="21.75">
      <c r="B29" s="53"/>
      <c r="C29" s="54"/>
      <c r="D29" s="50" t="s">
        <v>38</v>
      </c>
      <c r="E29" s="71">
        <f aca="true" t="shared" si="16" ref="E29:BP29">SUM(E27:E28)</f>
        <v>834.5604354843263</v>
      </c>
      <c r="F29" s="71">
        <f t="shared" si="16"/>
        <v>815.3705217153527</v>
      </c>
      <c r="G29" s="71">
        <f t="shared" si="16"/>
        <v>818.4018584908122</v>
      </c>
      <c r="H29" s="71">
        <f t="shared" si="16"/>
        <v>888.9534479305166</v>
      </c>
      <c r="I29" s="71">
        <f t="shared" si="16"/>
        <v>861.7261527952464</v>
      </c>
      <c r="J29" s="71">
        <f t="shared" si="16"/>
        <v>831.4897573210874</v>
      </c>
      <c r="K29" s="71">
        <f t="shared" si="16"/>
        <v>876.8845471676656</v>
      </c>
      <c r="L29" s="71">
        <f t="shared" si="16"/>
        <v>858.7187629514784</v>
      </c>
      <c r="M29" s="71">
        <f t="shared" si="16"/>
        <v>848.6433854503338</v>
      </c>
      <c r="N29" s="71">
        <f t="shared" si="16"/>
        <v>821.4913521003805</v>
      </c>
      <c r="O29" s="71">
        <f t="shared" si="16"/>
        <v>830.4912851951133</v>
      </c>
      <c r="P29" s="71">
        <f t="shared" si="16"/>
        <v>930.3030344195736</v>
      </c>
      <c r="Q29" s="71">
        <f t="shared" si="16"/>
        <v>999.8732566845124</v>
      </c>
      <c r="R29" s="71">
        <f t="shared" si="16"/>
        <v>984.7182833023348</v>
      </c>
      <c r="S29" s="71">
        <f t="shared" si="16"/>
        <v>1013.9596276407615</v>
      </c>
      <c r="T29" s="71">
        <f t="shared" si="16"/>
        <v>1103.7349769372072</v>
      </c>
      <c r="U29" s="71">
        <f t="shared" si="16"/>
        <v>1093.6547934626085</v>
      </c>
      <c r="V29" s="71">
        <f t="shared" si="16"/>
        <v>1081.532252432513</v>
      </c>
      <c r="W29" s="71">
        <f t="shared" si="16"/>
        <v>1049.1341906881955</v>
      </c>
      <c r="X29" s="71">
        <f t="shared" si="16"/>
        <v>1140.108083540114</v>
      </c>
      <c r="Y29" s="71">
        <f t="shared" si="16"/>
        <v>1119.9175572715053</v>
      </c>
      <c r="Z29" s="71">
        <f t="shared" si="16"/>
        <v>1012.7967269173203</v>
      </c>
      <c r="AA29" s="71">
        <f t="shared" si="16"/>
        <v>951.2807385104293</v>
      </c>
      <c r="AB29" s="71">
        <f t="shared" si="16"/>
        <v>1003.8254584223935</v>
      </c>
      <c r="AC29" s="71">
        <f t="shared" si="16"/>
        <v>1036.0864323512055</v>
      </c>
      <c r="AD29" s="71">
        <f t="shared" si="16"/>
        <v>1020.9497066014468</v>
      </c>
      <c r="AE29" s="71">
        <f t="shared" si="16"/>
        <v>1097.6106460270269</v>
      </c>
      <c r="AF29" s="71">
        <f t="shared" si="16"/>
        <v>1085.5621324173044</v>
      </c>
      <c r="AG29" s="71">
        <f t="shared" si="16"/>
        <v>1136.0315936980505</v>
      </c>
      <c r="AH29" s="71">
        <f t="shared" si="16"/>
        <v>1151.135418372088</v>
      </c>
      <c r="AI29" s="71">
        <f t="shared" si="16"/>
        <v>1239.902448289903</v>
      </c>
      <c r="AJ29" s="71">
        <f t="shared" si="16"/>
        <v>1161.3225303427807</v>
      </c>
      <c r="AK29" s="71">
        <f t="shared" si="16"/>
        <v>1104.6410019499308</v>
      </c>
      <c r="AL29" s="71">
        <f t="shared" si="16"/>
        <v>1193.4299659182266</v>
      </c>
      <c r="AM29" s="71">
        <f t="shared" si="16"/>
        <v>1157.0458922900798</v>
      </c>
      <c r="AN29" s="71">
        <f t="shared" si="16"/>
        <v>1207.5784139659584</v>
      </c>
      <c r="AO29" s="71">
        <f t="shared" si="16"/>
        <v>1231.790594950428</v>
      </c>
      <c r="AP29" s="71">
        <f t="shared" si="16"/>
        <v>1328.6393188883067</v>
      </c>
      <c r="AQ29" s="71">
        <f t="shared" si="16"/>
        <v>1259.0772792933833</v>
      </c>
      <c r="AR29" s="71">
        <f t="shared" si="16"/>
        <v>1186.4599286341452</v>
      </c>
      <c r="AS29" s="71">
        <f t="shared" si="16"/>
        <v>1259.0800210496932</v>
      </c>
      <c r="AT29" s="71">
        <f t="shared" si="16"/>
        <v>1200.591926144016</v>
      </c>
      <c r="AU29" s="71">
        <f t="shared" si="16"/>
        <v>1203.6472372083308</v>
      </c>
      <c r="AV29" s="71">
        <f t="shared" si="16"/>
        <v>1163.1126463177477</v>
      </c>
      <c r="AW29" s="71">
        <f t="shared" si="16"/>
        <v>1144.0118427346401</v>
      </c>
      <c r="AX29" s="71">
        <f t="shared" si="16"/>
        <v>980.6344562156722</v>
      </c>
      <c r="AY29" s="71">
        <f t="shared" si="16"/>
        <v>974.6389878520672</v>
      </c>
      <c r="AZ29" s="71">
        <f t="shared" si="16"/>
        <v>1052.1730512146498</v>
      </c>
      <c r="BA29" s="71">
        <f t="shared" si="16"/>
        <v>902.9112116676921</v>
      </c>
      <c r="BB29" s="71">
        <f t="shared" si="16"/>
        <v>921.1224407759364</v>
      </c>
      <c r="BC29" s="71">
        <f t="shared" si="16"/>
        <v>845.3565593378397</v>
      </c>
      <c r="BD29" s="71">
        <f t="shared" si="16"/>
        <v>842.4109185259292</v>
      </c>
      <c r="BE29" s="71">
        <f t="shared" si="16"/>
        <v>831.2766551978608</v>
      </c>
      <c r="BF29" s="71">
        <f t="shared" si="16"/>
        <v>718.3248618586773</v>
      </c>
      <c r="BG29" s="71">
        <f t="shared" si="16"/>
        <v>784.8507826834566</v>
      </c>
      <c r="BH29" s="71">
        <f t="shared" si="16"/>
        <v>712.2690748562497</v>
      </c>
      <c r="BI29" s="71">
        <f t="shared" si="16"/>
        <v>667.8471753090008</v>
      </c>
      <c r="BJ29" s="71">
        <f t="shared" si="16"/>
        <v>504.40672839490037</v>
      </c>
      <c r="BK29" s="71">
        <f t="shared" si="16"/>
        <v>535.7041004284763</v>
      </c>
      <c r="BL29" s="71">
        <f t="shared" si="16"/>
        <v>482.223196184377</v>
      </c>
      <c r="BM29" s="71">
        <f t="shared" si="16"/>
        <v>465.616543370357</v>
      </c>
      <c r="BN29" s="71">
        <f t="shared" si="16"/>
        <v>506.94731441308477</v>
      </c>
      <c r="BO29" s="71">
        <f t="shared" si="16"/>
        <v>488.8037666334685</v>
      </c>
      <c r="BP29" s="71">
        <f t="shared" si="16"/>
        <v>402.1397835685127</v>
      </c>
      <c r="BQ29" s="71">
        <f aca="true" t="shared" si="17" ref="BQ29:DB29">SUM(BQ27:BQ28)</f>
        <v>409.1992187502853</v>
      </c>
      <c r="BR29" s="71">
        <f t="shared" si="17"/>
        <v>401.12591698645116</v>
      </c>
      <c r="BS29" s="71">
        <f t="shared" si="17"/>
        <v>330.5999849735594</v>
      </c>
      <c r="BT29" s="71">
        <f t="shared" si="17"/>
        <v>305.3645026048747</v>
      </c>
      <c r="BU29" s="71">
        <f t="shared" si="17"/>
        <v>276.1317107420522</v>
      </c>
      <c r="BV29" s="71">
        <f t="shared" si="17"/>
        <v>279.1801524687203</v>
      </c>
      <c r="BW29" s="71">
        <f t="shared" si="17"/>
        <v>220.7094372577128</v>
      </c>
      <c r="BX29" s="71">
        <f t="shared" si="17"/>
        <v>263.0386804264146</v>
      </c>
      <c r="BY29" s="71">
        <f t="shared" si="17"/>
        <v>227.75518847851865</v>
      </c>
      <c r="BZ29" s="71">
        <f t="shared" si="17"/>
        <v>218.66802013262296</v>
      </c>
      <c r="CA29" s="71">
        <f t="shared" si="17"/>
        <v>179.38379770034757</v>
      </c>
      <c r="CB29" s="71">
        <f t="shared" si="17"/>
        <v>194.47890375329575</v>
      </c>
      <c r="CC29" s="71">
        <f t="shared" si="17"/>
        <v>141.10488937452956</v>
      </c>
      <c r="CD29" s="71">
        <f t="shared" si="17"/>
        <v>129.0034892043826</v>
      </c>
      <c r="CE29" s="71">
        <f t="shared" si="17"/>
        <v>157.19333606808925</v>
      </c>
      <c r="CF29" s="71">
        <f t="shared" si="17"/>
        <v>129.9694619230607</v>
      </c>
      <c r="CG29" s="71">
        <f t="shared" si="17"/>
        <v>123.9495507501623</v>
      </c>
      <c r="CH29" s="71">
        <f t="shared" si="17"/>
        <v>92.7027096841834</v>
      </c>
      <c r="CI29" s="71">
        <f t="shared" si="17"/>
        <v>81.61859708633969</v>
      </c>
      <c r="CJ29" s="71">
        <f t="shared" si="17"/>
        <v>82.63588465864294</v>
      </c>
      <c r="CK29" s="71">
        <f t="shared" si="17"/>
        <v>56.434429571280134</v>
      </c>
      <c r="CL29" s="71">
        <f t="shared" si="17"/>
        <v>56.420745610313425</v>
      </c>
      <c r="CM29" s="71">
        <f t="shared" si="17"/>
        <v>35.26638699668757</v>
      </c>
      <c r="CN29" s="71">
        <f t="shared" si="17"/>
        <v>37.28214669496484</v>
      </c>
      <c r="CO29" s="71">
        <f t="shared" si="17"/>
        <v>29.22423938721828</v>
      </c>
      <c r="CP29" s="71">
        <f t="shared" si="17"/>
        <v>18.14183728449541</v>
      </c>
      <c r="CQ29" s="71">
        <f t="shared" si="17"/>
        <v>17.13652317803803</v>
      </c>
      <c r="CR29" s="71">
        <f t="shared" si="17"/>
        <v>15.11221100415657</v>
      </c>
      <c r="CS29" s="71">
        <f t="shared" si="17"/>
        <v>12.091137199421928</v>
      </c>
      <c r="CT29" s="71">
        <f t="shared" si="17"/>
        <v>7.059435181772532</v>
      </c>
      <c r="CU29" s="71">
        <f t="shared" si="17"/>
        <v>5.036833503011911</v>
      </c>
      <c r="CV29" s="71">
        <f t="shared" si="17"/>
        <v>1.0070246015782145</v>
      </c>
      <c r="CW29" s="71">
        <f t="shared" si="17"/>
        <v>0</v>
      </c>
      <c r="CX29" s="71">
        <f t="shared" si="17"/>
        <v>2.014049203156429</v>
      </c>
      <c r="CY29" s="71">
        <f t="shared" si="17"/>
        <v>1.008735096699053</v>
      </c>
      <c r="CZ29" s="71">
        <f t="shared" si="17"/>
        <v>0</v>
      </c>
      <c r="DA29" s="71">
        <f t="shared" si="17"/>
        <v>1.008735096699053</v>
      </c>
      <c r="DB29" s="71">
        <f t="shared" si="17"/>
        <v>1.0070246015782145</v>
      </c>
      <c r="DC29" s="234">
        <f>SUM(E29:DB29)</f>
        <v>65498.000000000015</v>
      </c>
    </row>
    <row r="30" spans="2:192" ht="21.75">
      <c r="B30" s="47">
        <v>10</v>
      </c>
      <c r="C30" s="48" t="s">
        <v>70</v>
      </c>
      <c r="D30" s="50" t="s">
        <v>36</v>
      </c>
      <c r="E30" s="71">
        <v>638.688492962236</v>
      </c>
      <c r="F30" s="71">
        <v>638.688492962236</v>
      </c>
      <c r="G30" s="71">
        <v>643.7017464391766</v>
      </c>
      <c r="H30" s="71">
        <v>695.8395825993591</v>
      </c>
      <c r="I30" s="71">
        <v>680.7998221685373</v>
      </c>
      <c r="J30" s="71">
        <v>698.8475346855236</v>
      </c>
      <c r="K30" s="71">
        <v>682.8051235593135</v>
      </c>
      <c r="L30" s="71">
        <v>796.1046521381717</v>
      </c>
      <c r="M30" s="71">
        <v>721.9085006794504</v>
      </c>
      <c r="N30" s="71">
        <v>786.0781451842904</v>
      </c>
      <c r="O30" s="71">
        <v>773.0436861442448</v>
      </c>
      <c r="P30" s="71">
        <v>782.0675424027379</v>
      </c>
      <c r="Q30" s="71">
        <v>829.1921250859798</v>
      </c>
      <c r="R30" s="71">
        <v>867.2928515107286</v>
      </c>
      <c r="S30" s="71">
        <v>916.4227355847468</v>
      </c>
      <c r="T30" s="71">
        <v>1004.494460550668</v>
      </c>
      <c r="U30" s="71">
        <v>915.0944535616586</v>
      </c>
      <c r="V30" s="71">
        <v>957.2832209047866</v>
      </c>
      <c r="W30" s="71">
        <v>967.3281655102933</v>
      </c>
      <c r="X30" s="71">
        <v>976.3686156552493</v>
      </c>
      <c r="Y30" s="71">
        <v>971.3461433524959</v>
      </c>
      <c r="Z30" s="71">
        <v>801.586579519433</v>
      </c>
      <c r="AA30" s="71">
        <v>742.3214063469436</v>
      </c>
      <c r="AB30" s="71">
        <v>845.7843357836624</v>
      </c>
      <c r="AC30" s="71">
        <v>875.9191696001825</v>
      </c>
      <c r="AD30" s="71">
        <v>844.7798413231118</v>
      </c>
      <c r="AE30" s="71">
        <v>890.9865865084425</v>
      </c>
      <c r="AF30" s="71">
        <v>901.0315311139492</v>
      </c>
      <c r="AG30" s="71">
        <v>962.30569320754</v>
      </c>
      <c r="AH30" s="71">
        <v>930.1618704699185</v>
      </c>
      <c r="AI30" s="71">
        <v>1012.5304162350734</v>
      </c>
      <c r="AJ30" s="71">
        <v>1103.9394121451842</v>
      </c>
      <c r="AK30" s="71">
        <v>1017.5528885378267</v>
      </c>
      <c r="AL30" s="71">
        <v>983.400076879104</v>
      </c>
      <c r="AM30" s="71">
        <v>1062.7551392626067</v>
      </c>
      <c r="AN30" s="71">
        <v>988.4225491818573</v>
      </c>
      <c r="AO30" s="71">
        <v>1028.602327603884</v>
      </c>
      <c r="AP30" s="71">
        <v>1124.0293013561975</v>
      </c>
      <c r="AQ30" s="71">
        <v>1130.0562681195015</v>
      </c>
      <c r="AR30" s="71">
        <v>1212.4248138846563</v>
      </c>
      <c r="AS30" s="71">
        <v>1203.3843637397003</v>
      </c>
      <c r="AT30" s="71">
        <v>1163.2045853176735</v>
      </c>
      <c r="AU30" s="71">
        <v>1066.7731171048094</v>
      </c>
      <c r="AV30" s="71">
        <v>1135.078740422255</v>
      </c>
      <c r="AW30" s="71">
        <v>1070.7910949470122</v>
      </c>
      <c r="AX30" s="71">
        <v>1013.534910695624</v>
      </c>
      <c r="AY30" s="71">
        <v>955.2742319836852</v>
      </c>
      <c r="AZ30" s="71">
        <v>979.3820990369013</v>
      </c>
      <c r="BA30" s="71">
        <v>879.9371474423851</v>
      </c>
      <c r="BB30" s="71">
        <v>879.9371474423851</v>
      </c>
      <c r="BC30" s="71">
        <v>811.6315241249398</v>
      </c>
      <c r="BD30" s="71">
        <v>762.411295557957</v>
      </c>
      <c r="BE30" s="71">
        <v>792.546129374477</v>
      </c>
      <c r="BF30" s="71">
        <v>656.9393772001368</v>
      </c>
      <c r="BG30" s="71">
        <v>743.3259008074943</v>
      </c>
      <c r="BH30" s="71">
        <v>699.128144543265</v>
      </c>
      <c r="BI30" s="71">
        <v>628.8135323047181</v>
      </c>
      <c r="BJ30" s="71">
        <v>605.7101597120528</v>
      </c>
      <c r="BK30" s="71">
        <v>540.4180197762594</v>
      </c>
      <c r="BL30" s="71">
        <v>566.5348757505767</v>
      </c>
      <c r="BM30" s="71">
        <v>530.4022178603184</v>
      </c>
      <c r="BN30" s="71">
        <v>550.4552317680809</v>
      </c>
      <c r="BO30" s="71">
        <v>508.34390256177966</v>
      </c>
      <c r="BP30" s="71">
        <v>486.28558726324087</v>
      </c>
      <c r="BQ30" s="71">
        <v>507.34125186639153</v>
      </c>
      <c r="BR30" s="71">
        <v>455.203415706209</v>
      </c>
      <c r="BS30" s="71">
        <v>409.08148371835523</v>
      </c>
      <c r="BT30" s="71">
        <v>346.91714060429143</v>
      </c>
      <c r="BU30" s="71">
        <v>347.91979129967956</v>
      </c>
      <c r="BV30" s="71">
        <v>406.07353163219085</v>
      </c>
      <c r="BW30" s="71">
        <v>318.84292113342394</v>
      </c>
      <c r="BX30" s="71">
        <v>285.75544818561576</v>
      </c>
      <c r="BY30" s="71">
        <v>243.6441189793145</v>
      </c>
      <c r="BZ30" s="71">
        <v>224.59375576694012</v>
      </c>
      <c r="CA30" s="71">
        <v>208.55134464073012</v>
      </c>
      <c r="CB30" s="71">
        <v>212.56194742228263</v>
      </c>
      <c r="CC30" s="71">
        <v>159.42146056671197</v>
      </c>
      <c r="CD30" s="71">
        <v>147.38965222205445</v>
      </c>
      <c r="CE30" s="71">
        <v>147.38965222205445</v>
      </c>
      <c r="CF30" s="71">
        <v>148.39230291744258</v>
      </c>
      <c r="CG30" s="71">
        <v>106.28097371114131</v>
      </c>
      <c r="CH30" s="71">
        <v>111.29422718808193</v>
      </c>
      <c r="CI30" s="71">
        <v>75.19880215410942</v>
      </c>
      <c r="CJ30" s="71">
        <v>66.17494589561629</v>
      </c>
      <c r="CK30" s="71">
        <v>63.16699380945191</v>
      </c>
      <c r="CL30" s="71">
        <v>43.1139799016894</v>
      </c>
      <c r="CM30" s="71">
        <v>22.058315298538762</v>
      </c>
      <c r="CN30" s="71">
        <v>50.13253476940628</v>
      </c>
      <c r="CO30" s="71">
        <v>21.055664603150635</v>
      </c>
      <c r="CP30" s="71">
        <v>17.045061821598136</v>
      </c>
      <c r="CQ30" s="71">
        <v>18.04771251698626</v>
      </c>
      <c r="CR30" s="71">
        <v>12.031808344657506</v>
      </c>
      <c r="CS30" s="71">
        <v>7.018554867716879</v>
      </c>
      <c r="CT30" s="71">
        <v>6.015904172328753</v>
      </c>
      <c r="CU30" s="71">
        <v>5.013253476940628</v>
      </c>
      <c r="CV30" s="71">
        <v>4.010602781552502</v>
      </c>
      <c r="CW30" s="71">
        <v>3.0079520861643765</v>
      </c>
      <c r="CX30" s="71">
        <v>2.005301390776251</v>
      </c>
      <c r="CY30" s="71">
        <v>4.010602781552502</v>
      </c>
      <c r="CZ30" s="71">
        <v>0</v>
      </c>
      <c r="DA30" s="71">
        <v>0</v>
      </c>
      <c r="DB30" s="71">
        <v>3.0079520861643765</v>
      </c>
      <c r="DC30" s="234">
        <v>59841</v>
      </c>
      <c r="ET30" s="44" t="s">
        <v>40</v>
      </c>
      <c r="EU30" s="44" t="s">
        <v>40</v>
      </c>
      <c r="EV30" s="44" t="s">
        <v>40</v>
      </c>
      <c r="EW30" s="44" t="s">
        <v>40</v>
      </c>
      <c r="EX30" s="44" t="s">
        <v>40</v>
      </c>
      <c r="EY30" s="44" t="s">
        <v>40</v>
      </c>
      <c r="EZ30" s="44" t="s">
        <v>40</v>
      </c>
      <c r="FA30" s="44" t="s">
        <v>40</v>
      </c>
      <c r="FB30" s="44" t="s">
        <v>40</v>
      </c>
      <c r="FC30" s="44" t="s">
        <v>40</v>
      </c>
      <c r="FD30" s="44" t="s">
        <v>40</v>
      </c>
      <c r="FE30" s="44" t="s">
        <v>40</v>
      </c>
      <c r="FF30" s="44" t="s">
        <v>40</v>
      </c>
      <c r="FG30" s="44" t="s">
        <v>40</v>
      </c>
      <c r="FH30" s="44" t="s">
        <v>40</v>
      </c>
      <c r="FI30" s="44" t="s">
        <v>40</v>
      </c>
      <c r="FJ30" s="44" t="s">
        <v>40</v>
      </c>
      <c r="FK30" s="44" t="s">
        <v>40</v>
      </c>
      <c r="FL30" s="44" t="s">
        <v>40</v>
      </c>
      <c r="FM30" s="44" t="s">
        <v>40</v>
      </c>
      <c r="FN30" s="44" t="s">
        <v>40</v>
      </c>
      <c r="FO30" s="44" t="s">
        <v>40</v>
      </c>
      <c r="FP30" s="44" t="s">
        <v>40</v>
      </c>
      <c r="FQ30" s="44" t="s">
        <v>40</v>
      </c>
      <c r="FR30" s="44" t="s">
        <v>40</v>
      </c>
      <c r="FS30" s="44" t="s">
        <v>40</v>
      </c>
      <c r="FT30" s="44" t="s">
        <v>40</v>
      </c>
      <c r="FU30" s="44" t="s">
        <v>40</v>
      </c>
      <c r="FV30" s="44" t="s">
        <v>40</v>
      </c>
      <c r="FW30" s="44" t="s">
        <v>40</v>
      </c>
      <c r="FX30" s="44" t="s">
        <v>40</v>
      </c>
      <c r="FY30" s="44" t="s">
        <v>40</v>
      </c>
      <c r="FZ30" s="44" t="s">
        <v>40</v>
      </c>
      <c r="GA30" s="44" t="s">
        <v>40</v>
      </c>
      <c r="GB30" s="44" t="s">
        <v>40</v>
      </c>
      <c r="GC30" s="44" t="s">
        <v>40</v>
      </c>
      <c r="GD30" s="44" t="s">
        <v>40</v>
      </c>
      <c r="GE30" s="44" t="s">
        <v>40</v>
      </c>
      <c r="GF30" s="44" t="s">
        <v>40</v>
      </c>
      <c r="GG30" s="44" t="s">
        <v>40</v>
      </c>
      <c r="GH30" s="44" t="s">
        <v>40</v>
      </c>
      <c r="GI30" s="44" t="s">
        <v>40</v>
      </c>
      <c r="GJ30" s="44" t="s">
        <v>40</v>
      </c>
    </row>
    <row r="31" spans="2:107" ht="21.75">
      <c r="B31" s="51"/>
      <c r="C31" s="52"/>
      <c r="D31" s="50" t="s">
        <v>37</v>
      </c>
      <c r="E31" s="71">
        <v>604.5415850459842</v>
      </c>
      <c r="F31" s="71">
        <v>587.4981241077061</v>
      </c>
      <c r="G31" s="71">
        <v>633.6157242936353</v>
      </c>
      <c r="H31" s="71">
        <v>637.6259503967595</v>
      </c>
      <c r="I31" s="71">
        <v>660.6847504897241</v>
      </c>
      <c r="J31" s="71">
        <v>623.5901590358245</v>
      </c>
      <c r="K31" s="71">
        <v>658.679637438162</v>
      </c>
      <c r="L31" s="71">
        <v>662.6898635412863</v>
      </c>
      <c r="M31" s="71">
        <v>669.7077592217537</v>
      </c>
      <c r="N31" s="71">
        <v>733.8713768717421</v>
      </c>
      <c r="O31" s="71">
        <v>687.7537766858129</v>
      </c>
      <c r="P31" s="71">
        <v>727.8560377170556</v>
      </c>
      <c r="Q31" s="71">
        <v>812.0707858826654</v>
      </c>
      <c r="R31" s="71">
        <v>867.2113948006241</v>
      </c>
      <c r="S31" s="71">
        <v>883.2522992131213</v>
      </c>
      <c r="T31" s="71">
        <v>899.3401602651171</v>
      </c>
      <c r="U31" s="71">
        <v>943.504185992422</v>
      </c>
      <c r="V31" s="71">
        <v>892.3140652630459</v>
      </c>
      <c r="W31" s="71">
        <v>910.3811666969433</v>
      </c>
      <c r="X31" s="71">
        <v>919.414717413892</v>
      </c>
      <c r="Y31" s="71">
        <v>909.3774388395045</v>
      </c>
      <c r="Z31" s="71">
        <v>854.1724066803735</v>
      </c>
      <c r="AA31" s="71">
        <v>783.9114566596612</v>
      </c>
      <c r="AB31" s="71">
        <v>789.9338238042936</v>
      </c>
      <c r="AC31" s="71">
        <v>809.0046530956299</v>
      </c>
      <c r="AD31" s="71">
        <v>831.0866659592823</v>
      </c>
      <c r="AE31" s="71">
        <v>862.2022295398834</v>
      </c>
      <c r="AF31" s="71">
        <v>835.1015773890373</v>
      </c>
      <c r="AG31" s="71">
        <v>843.1314002485473</v>
      </c>
      <c r="AH31" s="71">
        <v>930.4557238457182</v>
      </c>
      <c r="AI31" s="71">
        <v>901.3476159799945</v>
      </c>
      <c r="AJ31" s="71">
        <v>1016.7763195854504</v>
      </c>
      <c r="AK31" s="71">
        <v>980.6421167176555</v>
      </c>
      <c r="AL31" s="71">
        <v>947.519097422177</v>
      </c>
      <c r="AM31" s="71">
        <v>1034.843421019348</v>
      </c>
      <c r="AN31" s="71">
        <v>999.7129460089918</v>
      </c>
      <c r="AO31" s="71">
        <v>1071.9813517445816</v>
      </c>
      <c r="AP31" s="71">
        <v>1117.149105329325</v>
      </c>
      <c r="AQ31" s="71">
        <v>1174.3615932033338</v>
      </c>
      <c r="AR31" s="71">
        <v>1124.1752003313964</v>
      </c>
      <c r="AS31" s="71">
        <v>1208.488340356251</v>
      </c>
      <c r="AT31" s="71">
        <v>1111.1267381846926</v>
      </c>
      <c r="AU31" s="71">
        <v>1165.328042486385</v>
      </c>
      <c r="AV31" s="71">
        <v>1143.2460296227325</v>
      </c>
      <c r="AW31" s="71">
        <v>1050.903066738368</v>
      </c>
      <c r="AX31" s="71">
        <v>1070.9776238871427</v>
      </c>
      <c r="AY31" s="71">
        <v>956.5526481391256</v>
      </c>
      <c r="AZ31" s="71">
        <v>1009.7502245833792</v>
      </c>
      <c r="BA31" s="71">
        <v>895.3252488353621</v>
      </c>
      <c r="BB31" s="71">
        <v>895.3252488353621</v>
      </c>
      <c r="BC31" s="71">
        <v>769.8592666555188</v>
      </c>
      <c r="BD31" s="71">
        <v>842.1276723911085</v>
      </c>
      <c r="BE31" s="71">
        <v>821.0493873848949</v>
      </c>
      <c r="BF31" s="71">
        <v>685.546126630664</v>
      </c>
      <c r="BG31" s="71">
        <v>838.1127609613535</v>
      </c>
      <c r="BH31" s="71">
        <v>767.8518109406413</v>
      </c>
      <c r="BI31" s="71">
        <v>635.3597337587267</v>
      </c>
      <c r="BJ31" s="71">
        <v>685.546126630664</v>
      </c>
      <c r="BK31" s="71">
        <v>583.1658851719119</v>
      </c>
      <c r="BL31" s="71">
        <v>614.281448752513</v>
      </c>
      <c r="BM31" s="71">
        <v>592.5109067366114</v>
      </c>
      <c r="BN31" s="71">
        <v>566.4444370663036</v>
      </c>
      <c r="BO31" s="71">
        <v>624.5927155616056</v>
      </c>
      <c r="BP31" s="71">
        <v>536.3677412928716</v>
      </c>
      <c r="BQ31" s="71">
        <v>555.4163152827119</v>
      </c>
      <c r="BR31" s="71">
        <v>522.3319499319366</v>
      </c>
      <c r="BS31" s="71">
        <v>514.3114977256881</v>
      </c>
      <c r="BT31" s="71">
        <v>446.13765397257544</v>
      </c>
      <c r="BU31" s="71">
        <v>431.09930608585944</v>
      </c>
      <c r="BV31" s="71">
        <v>420.0711843022677</v>
      </c>
      <c r="BW31" s="71">
        <v>370.94591453899534</v>
      </c>
      <c r="BX31" s="71">
        <v>306.78229688900694</v>
      </c>
      <c r="BY31" s="71">
        <v>321.82064477572294</v>
      </c>
      <c r="BZ31" s="71">
        <v>303.7746273116637</v>
      </c>
      <c r="CA31" s="71">
        <v>226.57777482652148</v>
      </c>
      <c r="CB31" s="71">
        <v>280.71582721869913</v>
      </c>
      <c r="CC31" s="71">
        <v>203.5189747335569</v>
      </c>
      <c r="CD31" s="71">
        <v>202.5164182077758</v>
      </c>
      <c r="CE31" s="71">
        <v>243.62123576479962</v>
      </c>
      <c r="CF31" s="71">
        <v>200.5113051562137</v>
      </c>
      <c r="CG31" s="71">
        <v>142.36302666091171</v>
      </c>
      <c r="CH31" s="71">
        <v>143.3655831866928</v>
      </c>
      <c r="CI31" s="71">
        <v>99.25309605232577</v>
      </c>
      <c r="CJ31" s="71">
        <v>117.299113516385</v>
      </c>
      <c r="CK31" s="71">
        <v>102.26076562966898</v>
      </c>
      <c r="CL31" s="71">
        <v>78.19940901092333</v>
      </c>
      <c r="CM31" s="71">
        <v>61.155948072645174</v>
      </c>
      <c r="CN31" s="71">
        <v>44.11248713436701</v>
      </c>
      <c r="CO31" s="71">
        <v>40.10226103124274</v>
      </c>
      <c r="CP31" s="71">
        <v>30.076695773432053</v>
      </c>
      <c r="CQ31" s="71">
        <v>26.06646967030778</v>
      </c>
      <c r="CR31" s="71">
        <v>24.06135661874564</v>
      </c>
      <c r="CS31" s="71">
        <v>14.035791360934958</v>
      </c>
      <c r="CT31" s="71">
        <v>12.03067830937282</v>
      </c>
      <c r="CU31" s="71">
        <v>9.023008732029616</v>
      </c>
      <c r="CV31" s="71">
        <v>16.040904412497095</v>
      </c>
      <c r="CW31" s="71">
        <v>9.023008732029616</v>
      </c>
      <c r="CX31" s="71">
        <v>6.01533915468641</v>
      </c>
      <c r="CY31" s="71">
        <v>2.005113051562137</v>
      </c>
      <c r="CZ31" s="71">
        <v>4.010226103124274</v>
      </c>
      <c r="DA31" s="71">
        <v>3.007669577343205</v>
      </c>
      <c r="DB31" s="71">
        <v>4.010226103124274</v>
      </c>
      <c r="DC31" s="234">
        <v>60440</v>
      </c>
    </row>
    <row r="32" spans="2:107" ht="21.75">
      <c r="B32" s="53"/>
      <c r="C32" s="54"/>
      <c r="D32" s="50" t="s">
        <v>38</v>
      </c>
      <c r="E32" s="71">
        <f aca="true" t="shared" si="18" ref="E32:BP32">SUM(E30:E31)</f>
        <v>1243.23007800822</v>
      </c>
      <c r="F32" s="71">
        <f t="shared" si="18"/>
        <v>1226.186617069942</v>
      </c>
      <c r="G32" s="71">
        <f t="shared" si="18"/>
        <v>1277.317470732812</v>
      </c>
      <c r="H32" s="71">
        <f t="shared" si="18"/>
        <v>1333.4655329961188</v>
      </c>
      <c r="I32" s="71">
        <f t="shared" si="18"/>
        <v>1341.4845726582614</v>
      </c>
      <c r="J32" s="71">
        <f t="shared" si="18"/>
        <v>1322.437693721348</v>
      </c>
      <c r="K32" s="71">
        <f t="shared" si="18"/>
        <v>1341.4847609974754</v>
      </c>
      <c r="L32" s="71">
        <f t="shared" si="18"/>
        <v>1458.794515679458</v>
      </c>
      <c r="M32" s="71">
        <f t="shared" si="18"/>
        <v>1391.616259901204</v>
      </c>
      <c r="N32" s="71">
        <f t="shared" si="18"/>
        <v>1519.9495220560325</v>
      </c>
      <c r="O32" s="71">
        <f t="shared" si="18"/>
        <v>1460.7974628300576</v>
      </c>
      <c r="P32" s="71">
        <f t="shared" si="18"/>
        <v>1509.9235801197935</v>
      </c>
      <c r="Q32" s="71">
        <f t="shared" si="18"/>
        <v>1641.2629109686452</v>
      </c>
      <c r="R32" s="71">
        <f t="shared" si="18"/>
        <v>1734.5042463113527</v>
      </c>
      <c r="S32" s="71">
        <f t="shared" si="18"/>
        <v>1799.6750347978682</v>
      </c>
      <c r="T32" s="71">
        <f t="shared" si="18"/>
        <v>1903.834620815785</v>
      </c>
      <c r="U32" s="71">
        <f t="shared" si="18"/>
        <v>1858.5986395540806</v>
      </c>
      <c r="V32" s="71">
        <f t="shared" si="18"/>
        <v>1849.5972861678324</v>
      </c>
      <c r="W32" s="71">
        <f t="shared" si="18"/>
        <v>1877.7093322072365</v>
      </c>
      <c r="X32" s="71">
        <f t="shared" si="18"/>
        <v>1895.7833330691415</v>
      </c>
      <c r="Y32" s="71">
        <f t="shared" si="18"/>
        <v>1880.7235821920003</v>
      </c>
      <c r="Z32" s="71">
        <f t="shared" si="18"/>
        <v>1655.7589861998065</v>
      </c>
      <c r="AA32" s="71">
        <f t="shared" si="18"/>
        <v>1526.232863006605</v>
      </c>
      <c r="AB32" s="71">
        <f t="shared" si="18"/>
        <v>1635.718159587956</v>
      </c>
      <c r="AC32" s="71">
        <f t="shared" si="18"/>
        <v>1684.9238226958123</v>
      </c>
      <c r="AD32" s="71">
        <f t="shared" si="18"/>
        <v>1675.8665072823942</v>
      </c>
      <c r="AE32" s="71">
        <f t="shared" si="18"/>
        <v>1753.1888160483259</v>
      </c>
      <c r="AF32" s="71">
        <f t="shared" si="18"/>
        <v>1736.1331085029865</v>
      </c>
      <c r="AG32" s="71">
        <f t="shared" si="18"/>
        <v>1805.4370934560873</v>
      </c>
      <c r="AH32" s="71">
        <f t="shared" si="18"/>
        <v>1860.6175943156368</v>
      </c>
      <c r="AI32" s="71">
        <f t="shared" si="18"/>
        <v>1913.8780322150678</v>
      </c>
      <c r="AJ32" s="71">
        <f t="shared" si="18"/>
        <v>2120.7157317306346</v>
      </c>
      <c r="AK32" s="71">
        <f t="shared" si="18"/>
        <v>1998.195005255482</v>
      </c>
      <c r="AL32" s="71">
        <f t="shared" si="18"/>
        <v>1930.919174301281</v>
      </c>
      <c r="AM32" s="71">
        <f t="shared" si="18"/>
        <v>2097.5985602819546</v>
      </c>
      <c r="AN32" s="71">
        <f t="shared" si="18"/>
        <v>1988.1354951908493</v>
      </c>
      <c r="AO32" s="71">
        <f t="shared" si="18"/>
        <v>2100.583679348466</v>
      </c>
      <c r="AP32" s="71">
        <f t="shared" si="18"/>
        <v>2241.1784066855225</v>
      </c>
      <c r="AQ32" s="71">
        <f t="shared" si="18"/>
        <v>2304.417861322835</v>
      </c>
      <c r="AR32" s="71">
        <f t="shared" si="18"/>
        <v>2336.600014216053</v>
      </c>
      <c r="AS32" s="71">
        <f t="shared" si="18"/>
        <v>2411.872704095951</v>
      </c>
      <c r="AT32" s="71">
        <f t="shared" si="18"/>
        <v>2274.331323502366</v>
      </c>
      <c r="AU32" s="71">
        <f t="shared" si="18"/>
        <v>2232.101159591194</v>
      </c>
      <c r="AV32" s="71">
        <f t="shared" si="18"/>
        <v>2278.3247700449874</v>
      </c>
      <c r="AW32" s="71">
        <f t="shared" si="18"/>
        <v>2121.69416168538</v>
      </c>
      <c r="AX32" s="71">
        <f t="shared" si="18"/>
        <v>2084.512534582767</v>
      </c>
      <c r="AY32" s="71">
        <f t="shared" si="18"/>
        <v>1911.826880122811</v>
      </c>
      <c r="AZ32" s="71">
        <f t="shared" si="18"/>
        <v>1989.1323236202807</v>
      </c>
      <c r="BA32" s="71">
        <f t="shared" si="18"/>
        <v>1775.2623962777473</v>
      </c>
      <c r="BB32" s="71">
        <f t="shared" si="18"/>
        <v>1775.2623962777473</v>
      </c>
      <c r="BC32" s="71">
        <f t="shared" si="18"/>
        <v>1581.4907907804586</v>
      </c>
      <c r="BD32" s="71">
        <f t="shared" si="18"/>
        <v>1604.5389679490654</v>
      </c>
      <c r="BE32" s="71">
        <f t="shared" si="18"/>
        <v>1613.595516759372</v>
      </c>
      <c r="BF32" s="71">
        <f t="shared" si="18"/>
        <v>1342.485503830801</v>
      </c>
      <c r="BG32" s="71">
        <f t="shared" si="18"/>
        <v>1581.4386617688479</v>
      </c>
      <c r="BH32" s="71">
        <f t="shared" si="18"/>
        <v>1466.9799554839062</v>
      </c>
      <c r="BI32" s="71">
        <f t="shared" si="18"/>
        <v>1264.1732660634448</v>
      </c>
      <c r="BJ32" s="71">
        <f t="shared" si="18"/>
        <v>1291.256286342717</v>
      </c>
      <c r="BK32" s="71">
        <f t="shared" si="18"/>
        <v>1123.5839049481713</v>
      </c>
      <c r="BL32" s="71">
        <f t="shared" si="18"/>
        <v>1180.8163245030896</v>
      </c>
      <c r="BM32" s="71">
        <f t="shared" si="18"/>
        <v>1122.9131245969297</v>
      </c>
      <c r="BN32" s="71">
        <f t="shared" si="18"/>
        <v>1116.8996688343846</v>
      </c>
      <c r="BO32" s="71">
        <f t="shared" si="18"/>
        <v>1132.9366181233852</v>
      </c>
      <c r="BP32" s="71">
        <f t="shared" si="18"/>
        <v>1022.6533285561125</v>
      </c>
      <c r="BQ32" s="71">
        <f aca="true" t="shared" si="19" ref="BQ32:DB32">SUM(BQ30:BQ31)</f>
        <v>1062.7575671491036</v>
      </c>
      <c r="BR32" s="71">
        <f t="shared" si="19"/>
        <v>977.5353656381455</v>
      </c>
      <c r="BS32" s="71">
        <f t="shared" si="19"/>
        <v>923.3929814440434</v>
      </c>
      <c r="BT32" s="71">
        <f t="shared" si="19"/>
        <v>793.0547945768669</v>
      </c>
      <c r="BU32" s="71">
        <f t="shared" si="19"/>
        <v>779.019097385539</v>
      </c>
      <c r="BV32" s="71">
        <f t="shared" si="19"/>
        <v>826.1447159344585</v>
      </c>
      <c r="BW32" s="71">
        <f t="shared" si="19"/>
        <v>689.7888356724193</v>
      </c>
      <c r="BX32" s="71">
        <f t="shared" si="19"/>
        <v>592.5377450746228</v>
      </c>
      <c r="BY32" s="71">
        <f t="shared" si="19"/>
        <v>565.4647637550374</v>
      </c>
      <c r="BZ32" s="71">
        <f t="shared" si="19"/>
        <v>528.3683830786039</v>
      </c>
      <c r="CA32" s="71">
        <f t="shared" si="19"/>
        <v>435.1291194672516</v>
      </c>
      <c r="CB32" s="71">
        <f t="shared" si="19"/>
        <v>493.27777464098176</v>
      </c>
      <c r="CC32" s="71">
        <f t="shared" si="19"/>
        <v>362.94043530026886</v>
      </c>
      <c r="CD32" s="71">
        <f t="shared" si="19"/>
        <v>349.90607042983027</v>
      </c>
      <c r="CE32" s="71">
        <f t="shared" si="19"/>
        <v>391.0108879868541</v>
      </c>
      <c r="CF32" s="71">
        <f t="shared" si="19"/>
        <v>348.9036080736563</v>
      </c>
      <c r="CG32" s="71">
        <f t="shared" si="19"/>
        <v>248.64400037205303</v>
      </c>
      <c r="CH32" s="71">
        <f t="shared" si="19"/>
        <v>254.65981037477474</v>
      </c>
      <c r="CI32" s="71">
        <f t="shared" si="19"/>
        <v>174.4518982064352</v>
      </c>
      <c r="CJ32" s="71">
        <f t="shared" si="19"/>
        <v>183.47405941200128</v>
      </c>
      <c r="CK32" s="71">
        <f t="shared" si="19"/>
        <v>165.4277594391209</v>
      </c>
      <c r="CL32" s="71">
        <f t="shared" si="19"/>
        <v>121.31338891261274</v>
      </c>
      <c r="CM32" s="71">
        <f t="shared" si="19"/>
        <v>83.21426337118393</v>
      </c>
      <c r="CN32" s="71">
        <f t="shared" si="19"/>
        <v>94.24502190377328</v>
      </c>
      <c r="CO32" s="71">
        <f t="shared" si="19"/>
        <v>61.15792563439338</v>
      </c>
      <c r="CP32" s="71">
        <f t="shared" si="19"/>
        <v>47.12175759503019</v>
      </c>
      <c r="CQ32" s="71">
        <f t="shared" si="19"/>
        <v>44.114182187294034</v>
      </c>
      <c r="CR32" s="71">
        <f t="shared" si="19"/>
        <v>36.09316496340315</v>
      </c>
      <c r="CS32" s="71">
        <f t="shared" si="19"/>
        <v>21.054346228651838</v>
      </c>
      <c r="CT32" s="71">
        <f t="shared" si="19"/>
        <v>18.046582481701574</v>
      </c>
      <c r="CU32" s="71">
        <f t="shared" si="19"/>
        <v>14.036262208970244</v>
      </c>
      <c r="CV32" s="71">
        <f t="shared" si="19"/>
        <v>20.0515071940496</v>
      </c>
      <c r="CW32" s="71">
        <f t="shared" si="19"/>
        <v>12.030960818193993</v>
      </c>
      <c r="CX32" s="71">
        <f t="shared" si="19"/>
        <v>8.020640545462662</v>
      </c>
      <c r="CY32" s="71">
        <f t="shared" si="19"/>
        <v>6.015715833114639</v>
      </c>
      <c r="CZ32" s="71">
        <f t="shared" si="19"/>
        <v>4.010226103124274</v>
      </c>
      <c r="DA32" s="71">
        <f t="shared" si="19"/>
        <v>3.007669577343205</v>
      </c>
      <c r="DB32" s="71">
        <f t="shared" si="19"/>
        <v>7.01817818928865</v>
      </c>
      <c r="DC32" s="234">
        <f>SUM(E32:DB32)</f>
        <v>120281.00000000001</v>
      </c>
    </row>
    <row r="33" spans="2:192" ht="21.75">
      <c r="B33" s="47">
        <v>11</v>
      </c>
      <c r="C33" s="48" t="s">
        <v>71</v>
      </c>
      <c r="D33" s="50" t="s">
        <v>36</v>
      </c>
      <c r="E33" s="71">
        <v>638.7331959914801</v>
      </c>
      <c r="F33" s="71">
        <v>584.998498550927</v>
      </c>
      <c r="G33" s="71">
        <v>636.7054715597611</v>
      </c>
      <c r="H33" s="71">
        <v>628.5945738328852</v>
      </c>
      <c r="I33" s="71">
        <v>668.1352002514054</v>
      </c>
      <c r="J33" s="71">
        <v>710.7174133175041</v>
      </c>
      <c r="K33" s="71">
        <v>721.8698976919585</v>
      </c>
      <c r="L33" s="71">
        <v>711.7312755333636</v>
      </c>
      <c r="M33" s="71">
        <v>665.093613603827</v>
      </c>
      <c r="N33" s="71">
        <v>702.6065155906282</v>
      </c>
      <c r="O33" s="71">
        <v>713.7589999650826</v>
      </c>
      <c r="P33" s="71">
        <v>801.9650127448584</v>
      </c>
      <c r="Q33" s="71">
        <v>851.6442613219735</v>
      </c>
      <c r="R33" s="71">
        <v>993.5849715423025</v>
      </c>
      <c r="S33" s="71">
        <v>922.614616432138</v>
      </c>
      <c r="T33" s="71">
        <v>1007.7871699561271</v>
      </c>
      <c r="U33" s="71">
        <v>987.489341759629</v>
      </c>
      <c r="V33" s="71">
        <v>957.042599464882</v>
      </c>
      <c r="W33" s="71">
        <v>970.2361877926057</v>
      </c>
      <c r="X33" s="71">
        <v>935.729879858559</v>
      </c>
      <c r="Y33" s="71">
        <v>945.8787939568081</v>
      </c>
      <c r="Z33" s="71">
        <v>856.5683498922167</v>
      </c>
      <c r="AA33" s="71">
        <v>777.4068199258744</v>
      </c>
      <c r="AB33" s="71">
        <v>784.5110597946488</v>
      </c>
      <c r="AC33" s="71">
        <v>822.0620419581701</v>
      </c>
      <c r="AD33" s="71">
        <v>971.2510792024306</v>
      </c>
      <c r="AE33" s="71">
        <v>918.4767258915357</v>
      </c>
      <c r="AF33" s="71">
        <v>898.1788976950377</v>
      </c>
      <c r="AG33" s="71">
        <v>893.1044406459132</v>
      </c>
      <c r="AH33" s="71">
        <v>892.0895492360883</v>
      </c>
      <c r="AI33" s="71">
        <v>1040.263695070524</v>
      </c>
      <c r="AJ33" s="71">
        <v>987.489341759629</v>
      </c>
      <c r="AK33" s="71">
        <v>973.2808620220804</v>
      </c>
      <c r="AL33" s="71">
        <v>971.2510792024306</v>
      </c>
      <c r="AM33" s="71">
        <v>1057.5168490375472</v>
      </c>
      <c r="AN33" s="71">
        <v>1017.936084054376</v>
      </c>
      <c r="AO33" s="71">
        <v>996.6233644480532</v>
      </c>
      <c r="AP33" s="71">
        <v>1056.5019576277223</v>
      </c>
      <c r="AQ33" s="71">
        <v>1056.5019576277223</v>
      </c>
      <c r="AR33" s="71">
        <v>1120.440116446691</v>
      </c>
      <c r="AS33" s="71">
        <v>998.6531472677029</v>
      </c>
      <c r="AT33" s="71">
        <v>1087.9635913322943</v>
      </c>
      <c r="AU33" s="71">
        <v>1045.3381521196484</v>
      </c>
      <c r="AV33" s="71">
        <v>1053.4572833982477</v>
      </c>
      <c r="AW33" s="71">
        <v>981.3999933006796</v>
      </c>
      <c r="AX33" s="71">
        <v>920.5065087111855</v>
      </c>
      <c r="AY33" s="71">
        <v>955.0128166452322</v>
      </c>
      <c r="AZ33" s="71">
        <v>935.729879858559</v>
      </c>
      <c r="BA33" s="71">
        <v>868.7470468101155</v>
      </c>
      <c r="BB33" s="71">
        <v>770.3025800571002</v>
      </c>
      <c r="BC33" s="71">
        <v>785.5259512044736</v>
      </c>
      <c r="BD33" s="71">
        <v>764.2132315981507</v>
      </c>
      <c r="BE33" s="71">
        <v>783.4961683848238</v>
      </c>
      <c r="BF33" s="71">
        <v>673.8878961237344</v>
      </c>
      <c r="BG33" s="71">
        <v>733.7664893034037</v>
      </c>
      <c r="BH33" s="71">
        <v>717.5282267462053</v>
      </c>
      <c r="BI33" s="71">
        <v>647.500719468287</v>
      </c>
      <c r="BJ33" s="71">
        <v>603.8603888458163</v>
      </c>
      <c r="BK33" s="71">
        <v>603.8603888458163</v>
      </c>
      <c r="BL33" s="71">
        <v>603.8603888458163</v>
      </c>
      <c r="BM33" s="71">
        <v>540.4688563227689</v>
      </c>
      <c r="BN33" s="71">
        <v>526.2726762317394</v>
      </c>
      <c r="BO33" s="71">
        <v>508.0204446861299</v>
      </c>
      <c r="BP33" s="71">
        <v>436.025531367337</v>
      </c>
      <c r="BQ33" s="71">
        <v>416.7592869580826</v>
      </c>
      <c r="BR33" s="71">
        <v>397.49304254882816</v>
      </c>
      <c r="BS33" s="71">
        <v>393.4369910942483</v>
      </c>
      <c r="BT33" s="71">
        <v>353.8904894120945</v>
      </c>
      <c r="BU33" s="71">
        <v>285.9516275478815</v>
      </c>
      <c r="BV33" s="71">
        <v>317.38602632087554</v>
      </c>
      <c r="BW33" s="71">
        <v>293.0497175933963</v>
      </c>
      <c r="BX33" s="71">
        <v>274.79748604778683</v>
      </c>
      <c r="BY33" s="71">
        <v>261.6153188204022</v>
      </c>
      <c r="BZ33" s="71">
        <v>226.12486859282828</v>
      </c>
      <c r="CA33" s="71">
        <v>178.4662640015147</v>
      </c>
      <c r="CB33" s="71">
        <v>186.57836691067445</v>
      </c>
      <c r="CC33" s="71">
        <v>159.20001959226028</v>
      </c>
      <c r="CD33" s="71">
        <v>147.03186522852062</v>
      </c>
      <c r="CE33" s="71">
        <v>143.9898266375857</v>
      </c>
      <c r="CF33" s="71">
        <v>122.69555650104135</v>
      </c>
      <c r="CG33" s="71">
        <v>94.3031963189822</v>
      </c>
      <c r="CH33" s="71">
        <v>82.13504195524256</v>
      </c>
      <c r="CI33" s="71">
        <v>77.0649776370177</v>
      </c>
      <c r="CJ33" s="71">
        <v>79.09300336430765</v>
      </c>
      <c r="CK33" s="71">
        <v>53.7426817731834</v>
      </c>
      <c r="CL33" s="71">
        <v>41.57452740944376</v>
      </c>
      <c r="CM33" s="71">
        <v>20.280257272899398</v>
      </c>
      <c r="CN33" s="71">
        <v>37.51847595486389</v>
      </c>
      <c r="CO33" s="71">
        <v>17.238218681964486</v>
      </c>
      <c r="CP33" s="71">
        <v>14.196180091029579</v>
      </c>
      <c r="CQ33" s="71">
        <v>13.182167227384609</v>
      </c>
      <c r="CR33" s="71">
        <v>6.084077181869819</v>
      </c>
      <c r="CS33" s="71">
        <v>3.0420385909349097</v>
      </c>
      <c r="CT33" s="71">
        <v>7.098090045514789</v>
      </c>
      <c r="CU33" s="71">
        <v>5.0700643182248495</v>
      </c>
      <c r="CV33" s="71">
        <v>5.0700643182248495</v>
      </c>
      <c r="CW33" s="71">
        <v>3.0420385909349097</v>
      </c>
      <c r="CX33" s="71">
        <v>2.02802572728994</v>
      </c>
      <c r="CY33" s="71">
        <v>0</v>
      </c>
      <c r="CZ33" s="71">
        <v>0</v>
      </c>
      <c r="DA33" s="71">
        <v>0</v>
      </c>
      <c r="DB33" s="71">
        <v>0</v>
      </c>
      <c r="DC33" s="234">
        <v>58114</v>
      </c>
      <c r="DJ33" s="44" t="s">
        <v>40</v>
      </c>
      <c r="DK33" s="44" t="s">
        <v>40</v>
      </c>
      <c r="DL33" s="44" t="s">
        <v>40</v>
      </c>
      <c r="DM33" s="44" t="s">
        <v>40</v>
      </c>
      <c r="DN33" s="44" t="s">
        <v>40</v>
      </c>
      <c r="DO33" s="44" t="s">
        <v>40</v>
      </c>
      <c r="DP33" s="44" t="s">
        <v>40</v>
      </c>
      <c r="DQ33" s="44" t="s">
        <v>40</v>
      </c>
      <c r="DR33" s="44" t="s">
        <v>40</v>
      </c>
      <c r="DS33" s="44" t="s">
        <v>40</v>
      </c>
      <c r="DT33" s="44" t="s">
        <v>40</v>
      </c>
      <c r="DU33" s="44" t="s">
        <v>40</v>
      </c>
      <c r="DV33" s="44" t="s">
        <v>40</v>
      </c>
      <c r="DW33" s="44" t="s">
        <v>40</v>
      </c>
      <c r="DX33" s="44" t="s">
        <v>40</v>
      </c>
      <c r="DY33" s="44" t="s">
        <v>40</v>
      </c>
      <c r="DZ33" s="44" t="s">
        <v>40</v>
      </c>
      <c r="EA33" s="44" t="s">
        <v>40</v>
      </c>
      <c r="EB33" s="44" t="s">
        <v>40</v>
      </c>
      <c r="EC33" s="44" t="s">
        <v>40</v>
      </c>
      <c r="ED33" s="44" t="s">
        <v>40</v>
      </c>
      <c r="EE33" s="44" t="s">
        <v>40</v>
      </c>
      <c r="EF33" s="44" t="s">
        <v>40</v>
      </c>
      <c r="EG33" s="44" t="s">
        <v>40</v>
      </c>
      <c r="EH33" s="44" t="s">
        <v>40</v>
      </c>
      <c r="EI33" s="44" t="s">
        <v>40</v>
      </c>
      <c r="EJ33" s="44" t="s">
        <v>40</v>
      </c>
      <c r="EK33" s="44" t="s">
        <v>40</v>
      </c>
      <c r="EL33" s="44" t="s">
        <v>40</v>
      </c>
      <c r="EM33" s="44" t="s">
        <v>40</v>
      </c>
      <c r="EN33" s="44" t="s">
        <v>40</v>
      </c>
      <c r="EO33" s="44" t="s">
        <v>40</v>
      </c>
      <c r="EP33" s="44" t="s">
        <v>40</v>
      </c>
      <c r="EQ33" s="44" t="s">
        <v>40</v>
      </c>
      <c r="ER33" s="44" t="s">
        <v>40</v>
      </c>
      <c r="ES33" s="44" t="s">
        <v>40</v>
      </c>
      <c r="ET33" s="44" t="s">
        <v>40</v>
      </c>
      <c r="EU33" s="44" t="s">
        <v>40</v>
      </c>
      <c r="EV33" s="44" t="s">
        <v>40</v>
      </c>
      <c r="EW33" s="44" t="s">
        <v>40</v>
      </c>
      <c r="EX33" s="44" t="s">
        <v>40</v>
      </c>
      <c r="EY33" s="44" t="s">
        <v>40</v>
      </c>
      <c r="EZ33" s="44" t="s">
        <v>40</v>
      </c>
      <c r="FA33" s="44" t="s">
        <v>40</v>
      </c>
      <c r="FB33" s="44" t="s">
        <v>40</v>
      </c>
      <c r="FC33" s="44" t="s">
        <v>40</v>
      </c>
      <c r="FD33" s="44" t="s">
        <v>40</v>
      </c>
      <c r="FE33" s="44" t="s">
        <v>40</v>
      </c>
      <c r="FF33" s="44" t="s">
        <v>40</v>
      </c>
      <c r="FG33" s="44" t="s">
        <v>40</v>
      </c>
      <c r="FH33" s="44" t="s">
        <v>40</v>
      </c>
      <c r="FI33" s="44" t="s">
        <v>40</v>
      </c>
      <c r="FJ33" s="44" t="s">
        <v>40</v>
      </c>
      <c r="FK33" s="44" t="s">
        <v>40</v>
      </c>
      <c r="FL33" s="44" t="s">
        <v>40</v>
      </c>
      <c r="FM33" s="44" t="s">
        <v>40</v>
      </c>
      <c r="FN33" s="44" t="s">
        <v>40</v>
      </c>
      <c r="FO33" s="44" t="s">
        <v>40</v>
      </c>
      <c r="FP33" s="44" t="s">
        <v>40</v>
      </c>
      <c r="FQ33" s="44" t="s">
        <v>40</v>
      </c>
      <c r="FR33" s="44" t="s">
        <v>40</v>
      </c>
      <c r="FS33" s="44" t="s">
        <v>40</v>
      </c>
      <c r="FT33" s="44" t="s">
        <v>40</v>
      </c>
      <c r="FU33" s="44" t="s">
        <v>40</v>
      </c>
      <c r="FV33" s="44" t="s">
        <v>40</v>
      </c>
      <c r="FW33" s="44" t="s">
        <v>40</v>
      </c>
      <c r="FX33" s="44" t="s">
        <v>40</v>
      </c>
      <c r="FY33" s="44" t="s">
        <v>40</v>
      </c>
      <c r="FZ33" s="44" t="s">
        <v>40</v>
      </c>
      <c r="GA33" s="44" t="s">
        <v>40</v>
      </c>
      <c r="GB33" s="44" t="s">
        <v>40</v>
      </c>
      <c r="GC33" s="44" t="s">
        <v>40</v>
      </c>
      <c r="GD33" s="44" t="s">
        <v>40</v>
      </c>
      <c r="GE33" s="44" t="s">
        <v>40</v>
      </c>
      <c r="GF33" s="44" t="s">
        <v>40</v>
      </c>
      <c r="GG33" s="44" t="s">
        <v>40</v>
      </c>
      <c r="GH33" s="44" t="s">
        <v>40</v>
      </c>
      <c r="GI33" s="44" t="s">
        <v>40</v>
      </c>
      <c r="GJ33" s="44" t="s">
        <v>40</v>
      </c>
    </row>
    <row r="34" spans="2:107" ht="21.75">
      <c r="B34" s="51"/>
      <c r="C34" s="52"/>
      <c r="D34" s="50" t="s">
        <v>37</v>
      </c>
      <c r="E34" s="71">
        <v>599.0210882582661</v>
      </c>
      <c r="F34" s="71">
        <v>590.9398594116116</v>
      </c>
      <c r="G34" s="71">
        <v>605.082009893257</v>
      </c>
      <c r="H34" s="71">
        <v>635.3866180682114</v>
      </c>
      <c r="I34" s="71">
        <v>673.7724550898204</v>
      </c>
      <c r="J34" s="71">
        <v>588.9195521999479</v>
      </c>
      <c r="K34" s="71">
        <v>691.955219994793</v>
      </c>
      <c r="L34" s="71">
        <v>693.9755272064566</v>
      </c>
      <c r="M34" s="71">
        <v>621.244467586566</v>
      </c>
      <c r="N34" s="71">
        <v>697.0059880239521</v>
      </c>
      <c r="O34" s="71">
        <v>695.9958344181202</v>
      </c>
      <c r="P34" s="71">
        <v>724.2801353814111</v>
      </c>
      <c r="Q34" s="71">
        <v>765.6964332205155</v>
      </c>
      <c r="R34" s="71">
        <v>875.8031762561833</v>
      </c>
      <c r="S34" s="71">
        <v>929.3413173652694</v>
      </c>
      <c r="T34" s="71">
        <v>904.7763450133012</v>
      </c>
      <c r="U34" s="71">
        <v>897.6998819796777</v>
      </c>
      <c r="V34" s="71">
        <v>922.972964242619</v>
      </c>
      <c r="W34" s="71">
        <v>916.9074244995131</v>
      </c>
      <c r="X34" s="71">
        <v>867.372183264148</v>
      </c>
      <c r="Y34" s="71">
        <v>871.4158764262186</v>
      </c>
      <c r="Z34" s="71">
        <v>879.5032627503598</v>
      </c>
      <c r="AA34" s="71">
        <v>800.6512460899828</v>
      </c>
      <c r="AB34" s="71">
        <v>757.1815445977236</v>
      </c>
      <c r="AC34" s="71">
        <v>830.9789448055124</v>
      </c>
      <c r="AD34" s="71">
        <v>829.9680215149948</v>
      </c>
      <c r="AE34" s="71">
        <v>821.8806351908535</v>
      </c>
      <c r="AF34" s="71">
        <v>891.6343422365717</v>
      </c>
      <c r="AG34" s="71">
        <v>888.6015723650188</v>
      </c>
      <c r="AH34" s="71">
        <v>835.022637967583</v>
      </c>
      <c r="AI34" s="71">
        <v>931.0603505667602</v>
      </c>
      <c r="AJ34" s="71">
        <v>894.6671121081247</v>
      </c>
      <c r="AK34" s="71">
        <v>920.9511176615837</v>
      </c>
      <c r="AL34" s="71">
        <v>869.3940298451832</v>
      </c>
      <c r="AM34" s="71">
        <v>911.8528080469248</v>
      </c>
      <c r="AN34" s="71">
        <v>1050.3492988478436</v>
      </c>
      <c r="AO34" s="71">
        <v>1020.0216001323139</v>
      </c>
      <c r="AP34" s="71">
        <v>1121.1139291840793</v>
      </c>
      <c r="AQ34" s="71">
        <v>972.5082054779841</v>
      </c>
      <c r="AR34" s="71">
        <v>1095.840846921138</v>
      </c>
      <c r="AS34" s="71">
        <v>1082.6988441444084</v>
      </c>
      <c r="AT34" s="71">
        <v>1045.2946823952552</v>
      </c>
      <c r="AU34" s="71">
        <v>1004.8577507745491</v>
      </c>
      <c r="AV34" s="71">
        <v>1055.403915300432</v>
      </c>
      <c r="AW34" s="71">
        <v>962.3989725728076</v>
      </c>
      <c r="AX34" s="71">
        <v>941.1695834719368</v>
      </c>
      <c r="AY34" s="71">
        <v>915.8965012089955</v>
      </c>
      <c r="AZ34" s="71">
        <v>971.4972821874665</v>
      </c>
      <c r="BA34" s="71">
        <v>884.5578792029481</v>
      </c>
      <c r="BB34" s="71">
        <v>801.6621693805005</v>
      </c>
      <c r="BC34" s="71">
        <v>772.3453939554884</v>
      </c>
      <c r="BD34" s="71">
        <v>685.40599097097</v>
      </c>
      <c r="BE34" s="71">
        <v>800.6512460899828</v>
      </c>
      <c r="BF34" s="71">
        <v>686.4169142614877</v>
      </c>
      <c r="BG34" s="71">
        <v>751.1160048546177</v>
      </c>
      <c r="BH34" s="71">
        <v>764.2580076313471</v>
      </c>
      <c r="BI34" s="71">
        <v>678.3295279373465</v>
      </c>
      <c r="BJ34" s="71">
        <v>634.8598264450874</v>
      </c>
      <c r="BK34" s="71">
        <v>618.6850537968048</v>
      </c>
      <c r="BL34" s="71">
        <v>640.9253661881933</v>
      </c>
      <c r="BM34" s="71">
        <v>581.8484769591253</v>
      </c>
      <c r="BN34" s="71">
        <v>604.0718562874251</v>
      </c>
      <c r="BO34" s="71">
        <v>570.7367872949752</v>
      </c>
      <c r="BP34" s="71">
        <v>467.7011195001302</v>
      </c>
      <c r="BQ34" s="71">
        <v>538.4118719083572</v>
      </c>
      <c r="BR34" s="71">
        <v>485.88388440510283</v>
      </c>
      <c r="BS34" s="71">
        <v>452.54881541265297</v>
      </c>
      <c r="BT34" s="71">
        <v>447.4980473834939</v>
      </c>
      <c r="BU34" s="71">
        <v>418.20359281437123</v>
      </c>
      <c r="BV34" s="71">
        <v>375.77714136943507</v>
      </c>
      <c r="BW34" s="71">
        <v>330.3202291070034</v>
      </c>
      <c r="BX34" s="71">
        <v>300.01562093204893</v>
      </c>
      <c r="BY34" s="71">
        <v>342.44207237698515</v>
      </c>
      <c r="BZ34" s="71">
        <v>292.94454569122627</v>
      </c>
      <c r="CA34" s="71">
        <v>228.29471491799012</v>
      </c>
      <c r="CB34" s="71">
        <v>258.59932309294453</v>
      </c>
      <c r="CC34" s="71">
        <v>220.21348607133558</v>
      </c>
      <c r="CD34" s="71">
        <v>207.081489195522</v>
      </c>
      <c r="CE34" s="71">
        <v>221.2236396771674</v>
      </c>
      <c r="CF34" s="71">
        <v>192.9393387138766</v>
      </c>
      <c r="CG34" s="71">
        <v>133.34027596979954</v>
      </c>
      <c r="CH34" s="71">
        <v>135.36058318146317</v>
      </c>
      <c r="CI34" s="71">
        <v>108.08643582400417</v>
      </c>
      <c r="CJ34" s="71">
        <v>123.23873991148139</v>
      </c>
      <c r="CK34" s="71">
        <v>77.78182764904973</v>
      </c>
      <c r="CL34" s="71">
        <v>66.67013798489977</v>
      </c>
      <c r="CM34" s="71">
        <v>64.64983077323613</v>
      </c>
      <c r="CN34" s="71">
        <v>54.54829471491799</v>
      </c>
      <c r="CO34" s="71">
        <v>36.36552980994533</v>
      </c>
      <c r="CP34" s="71">
        <v>29.294454569122625</v>
      </c>
      <c r="CQ34" s="71">
        <v>18.182764904972665</v>
      </c>
      <c r="CR34" s="71">
        <v>21.213225722468106</v>
      </c>
      <c r="CS34" s="71">
        <v>6.060921634990888</v>
      </c>
      <c r="CT34" s="71">
        <v>8.081228846654517</v>
      </c>
      <c r="CU34" s="71">
        <v>5.050768029159073</v>
      </c>
      <c r="CV34" s="71">
        <v>2.020307211663629</v>
      </c>
      <c r="CW34" s="71">
        <v>1.0101536058318146</v>
      </c>
      <c r="CX34" s="71">
        <v>2.020307211663629</v>
      </c>
      <c r="CY34" s="71">
        <v>2.020307211663629</v>
      </c>
      <c r="CZ34" s="71">
        <v>1.0101536058318146</v>
      </c>
      <c r="DA34" s="71">
        <v>2.020307211663629</v>
      </c>
      <c r="DB34" s="71">
        <v>4.040614423327258</v>
      </c>
      <c r="DC34" s="234">
        <v>58230</v>
      </c>
    </row>
    <row r="35" spans="2:107" ht="21.75">
      <c r="B35" s="53"/>
      <c r="C35" s="54"/>
      <c r="D35" s="50" t="s">
        <v>38</v>
      </c>
      <c r="E35" s="71">
        <f>SUM(E33:E34)</f>
        <v>1237.7542842497462</v>
      </c>
      <c r="F35" s="71">
        <f aca="true" t="shared" si="20" ref="F35:BQ35">SUM(F33:F34)</f>
        <v>1175.9383579625387</v>
      </c>
      <c r="G35" s="71">
        <f t="shared" si="20"/>
        <v>1241.7874814530182</v>
      </c>
      <c r="H35" s="71">
        <f t="shared" si="20"/>
        <v>1263.9811919010967</v>
      </c>
      <c r="I35" s="71">
        <f t="shared" si="20"/>
        <v>1341.9076553412258</v>
      </c>
      <c r="J35" s="71">
        <f t="shared" si="20"/>
        <v>1299.6369655174522</v>
      </c>
      <c r="K35" s="71">
        <f t="shared" si="20"/>
        <v>1413.8251176867516</v>
      </c>
      <c r="L35" s="71">
        <f t="shared" si="20"/>
        <v>1405.7068027398202</v>
      </c>
      <c r="M35" s="71">
        <f t="shared" si="20"/>
        <v>1286.338081190393</v>
      </c>
      <c r="N35" s="71">
        <f t="shared" si="20"/>
        <v>1399.6125036145804</v>
      </c>
      <c r="O35" s="71">
        <f t="shared" si="20"/>
        <v>1409.7548343832027</v>
      </c>
      <c r="P35" s="71">
        <f t="shared" si="20"/>
        <v>1526.2451481262697</v>
      </c>
      <c r="Q35" s="71">
        <f t="shared" si="20"/>
        <v>1617.340694542489</v>
      </c>
      <c r="R35" s="71">
        <f t="shared" si="20"/>
        <v>1869.3881477984858</v>
      </c>
      <c r="S35" s="71">
        <f t="shared" si="20"/>
        <v>1851.9559337974074</v>
      </c>
      <c r="T35" s="71">
        <f t="shared" si="20"/>
        <v>1912.5635149694283</v>
      </c>
      <c r="U35" s="71">
        <f t="shared" si="20"/>
        <v>1885.1892237393067</v>
      </c>
      <c r="V35" s="71">
        <f t="shared" si="20"/>
        <v>1880.0155637075009</v>
      </c>
      <c r="W35" s="71">
        <f t="shared" si="20"/>
        <v>1887.1436122921189</v>
      </c>
      <c r="X35" s="71">
        <f t="shared" si="20"/>
        <v>1803.102063122707</v>
      </c>
      <c r="Y35" s="71">
        <f t="shared" si="20"/>
        <v>1817.2946703830266</v>
      </c>
      <c r="Z35" s="71">
        <f t="shared" si="20"/>
        <v>1736.0716126425764</v>
      </c>
      <c r="AA35" s="71">
        <f t="shared" si="20"/>
        <v>1578.058066015857</v>
      </c>
      <c r="AB35" s="71">
        <f t="shared" si="20"/>
        <v>1541.6926043923722</v>
      </c>
      <c r="AC35" s="71">
        <f t="shared" si="20"/>
        <v>1653.0409867636824</v>
      </c>
      <c r="AD35" s="71">
        <f t="shared" si="20"/>
        <v>1801.2191007174254</v>
      </c>
      <c r="AE35" s="71">
        <f t="shared" si="20"/>
        <v>1740.3573610823892</v>
      </c>
      <c r="AF35" s="71">
        <f t="shared" si="20"/>
        <v>1789.8132399316094</v>
      </c>
      <c r="AG35" s="71">
        <f t="shared" si="20"/>
        <v>1781.706013010932</v>
      </c>
      <c r="AH35" s="71">
        <f t="shared" si="20"/>
        <v>1727.1121872036713</v>
      </c>
      <c r="AI35" s="71">
        <f t="shared" si="20"/>
        <v>1971.3240456372841</v>
      </c>
      <c r="AJ35" s="71">
        <f t="shared" si="20"/>
        <v>1882.1564538677537</v>
      </c>
      <c r="AK35" s="71">
        <f t="shared" si="20"/>
        <v>1894.2319796836641</v>
      </c>
      <c r="AL35" s="71">
        <f t="shared" si="20"/>
        <v>1840.645109047614</v>
      </c>
      <c r="AM35" s="71">
        <f t="shared" si="20"/>
        <v>1969.369657084472</v>
      </c>
      <c r="AN35" s="71">
        <f t="shared" si="20"/>
        <v>2068.2853829022197</v>
      </c>
      <c r="AO35" s="71">
        <f t="shared" si="20"/>
        <v>2016.644964580367</v>
      </c>
      <c r="AP35" s="71">
        <f t="shared" si="20"/>
        <v>2177.615886811802</v>
      </c>
      <c r="AQ35" s="71">
        <f t="shared" si="20"/>
        <v>2029.0101631057064</v>
      </c>
      <c r="AR35" s="71">
        <f t="shared" si="20"/>
        <v>2216.280963367829</v>
      </c>
      <c r="AS35" s="71">
        <f t="shared" si="20"/>
        <v>2081.3519914121116</v>
      </c>
      <c r="AT35" s="71">
        <f t="shared" si="20"/>
        <v>2133.2582737275497</v>
      </c>
      <c r="AU35" s="71">
        <f t="shared" si="20"/>
        <v>2050.1959028941974</v>
      </c>
      <c r="AV35" s="71">
        <f t="shared" si="20"/>
        <v>2108.86119869868</v>
      </c>
      <c r="AW35" s="71">
        <f t="shared" si="20"/>
        <v>1943.7989658734873</v>
      </c>
      <c r="AX35" s="71">
        <f t="shared" si="20"/>
        <v>1861.6760921831224</v>
      </c>
      <c r="AY35" s="71">
        <f t="shared" si="20"/>
        <v>1870.9093178542275</v>
      </c>
      <c r="AZ35" s="71">
        <f t="shared" si="20"/>
        <v>1907.2271620460256</v>
      </c>
      <c r="BA35" s="71">
        <f t="shared" si="20"/>
        <v>1753.3049260130638</v>
      </c>
      <c r="BB35" s="71">
        <f t="shared" si="20"/>
        <v>1571.9647494376006</v>
      </c>
      <c r="BC35" s="71">
        <f t="shared" si="20"/>
        <v>1557.871345159962</v>
      </c>
      <c r="BD35" s="71">
        <f t="shared" si="20"/>
        <v>1449.6192225691207</v>
      </c>
      <c r="BE35" s="71">
        <f t="shared" si="20"/>
        <v>1584.1474144748067</v>
      </c>
      <c r="BF35" s="71">
        <f t="shared" si="20"/>
        <v>1360.304810385222</v>
      </c>
      <c r="BG35" s="71">
        <f t="shared" si="20"/>
        <v>1484.8824941580215</v>
      </c>
      <c r="BH35" s="71">
        <f t="shared" si="20"/>
        <v>1481.7862343775523</v>
      </c>
      <c r="BI35" s="71">
        <f t="shared" si="20"/>
        <v>1325.8302474056336</v>
      </c>
      <c r="BJ35" s="71">
        <f t="shared" si="20"/>
        <v>1238.7202152909035</v>
      </c>
      <c r="BK35" s="71">
        <f t="shared" si="20"/>
        <v>1222.545442642621</v>
      </c>
      <c r="BL35" s="71">
        <f t="shared" si="20"/>
        <v>1244.7857550340095</v>
      </c>
      <c r="BM35" s="71">
        <f t="shared" si="20"/>
        <v>1122.3173332818942</v>
      </c>
      <c r="BN35" s="71">
        <f t="shared" si="20"/>
        <v>1130.3445325191647</v>
      </c>
      <c r="BO35" s="71">
        <f t="shared" si="20"/>
        <v>1078.7572319811052</v>
      </c>
      <c r="BP35" s="71">
        <f t="shared" si="20"/>
        <v>903.7266508674672</v>
      </c>
      <c r="BQ35" s="71">
        <f t="shared" si="20"/>
        <v>955.1711588664398</v>
      </c>
      <c r="BR35" s="71">
        <f aca="true" t="shared" si="21" ref="BR35:DA35">SUM(BR33:BR34)</f>
        <v>883.3769269539309</v>
      </c>
      <c r="BS35" s="71">
        <f t="shared" si="21"/>
        <v>845.9858065069013</v>
      </c>
      <c r="BT35" s="71">
        <f t="shared" si="21"/>
        <v>801.3885367955884</v>
      </c>
      <c r="BU35" s="71">
        <f t="shared" si="21"/>
        <v>704.1552203622527</v>
      </c>
      <c r="BV35" s="71">
        <f t="shared" si="21"/>
        <v>693.1631676903106</v>
      </c>
      <c r="BW35" s="71">
        <f t="shared" si="21"/>
        <v>623.3699467003996</v>
      </c>
      <c r="BX35" s="71">
        <f t="shared" si="21"/>
        <v>574.8131069798358</v>
      </c>
      <c r="BY35" s="71">
        <f t="shared" si="21"/>
        <v>604.0573911973873</v>
      </c>
      <c r="BZ35" s="71">
        <f t="shared" si="21"/>
        <v>519.0694142840546</v>
      </c>
      <c r="CA35" s="71">
        <f t="shared" si="21"/>
        <v>406.76097891950485</v>
      </c>
      <c r="CB35" s="71">
        <f t="shared" si="21"/>
        <v>445.177690003619</v>
      </c>
      <c r="CC35" s="71">
        <f t="shared" si="21"/>
        <v>379.41350566359586</v>
      </c>
      <c r="CD35" s="71">
        <f t="shared" si="21"/>
        <v>354.11335442404265</v>
      </c>
      <c r="CE35" s="71">
        <f t="shared" si="21"/>
        <v>365.2134663147531</v>
      </c>
      <c r="CF35" s="71">
        <f t="shared" si="21"/>
        <v>315.63489521491795</v>
      </c>
      <c r="CG35" s="71">
        <f t="shared" si="21"/>
        <v>227.64347228878174</v>
      </c>
      <c r="CH35" s="71">
        <f t="shared" si="21"/>
        <v>217.4956251367057</v>
      </c>
      <c r="CI35" s="71">
        <f t="shared" si="21"/>
        <v>185.1514134610219</v>
      </c>
      <c r="CJ35" s="71">
        <f t="shared" si="21"/>
        <v>202.33174327578905</v>
      </c>
      <c r="CK35" s="71">
        <f t="shared" si="21"/>
        <v>131.52450942223314</v>
      </c>
      <c r="CL35" s="71">
        <f t="shared" si="21"/>
        <v>108.24466539434353</v>
      </c>
      <c r="CM35" s="71">
        <f t="shared" si="21"/>
        <v>84.93008804613552</v>
      </c>
      <c r="CN35" s="71">
        <f t="shared" si="21"/>
        <v>92.06677066978187</v>
      </c>
      <c r="CO35" s="71">
        <f t="shared" si="21"/>
        <v>53.60374849190981</v>
      </c>
      <c r="CP35" s="71">
        <f t="shared" si="21"/>
        <v>43.4906346601522</v>
      </c>
      <c r="CQ35" s="71">
        <f t="shared" si="21"/>
        <v>31.364932132357275</v>
      </c>
      <c r="CR35" s="71">
        <f t="shared" si="21"/>
        <v>27.297302904337926</v>
      </c>
      <c r="CS35" s="71">
        <f t="shared" si="21"/>
        <v>9.102960225925798</v>
      </c>
      <c r="CT35" s="71">
        <f t="shared" si="21"/>
        <v>15.179318892169306</v>
      </c>
      <c r="CU35" s="71">
        <f t="shared" si="21"/>
        <v>10.120832347383923</v>
      </c>
      <c r="CV35" s="71">
        <f t="shared" si="21"/>
        <v>7.090371529888479</v>
      </c>
      <c r="CW35" s="71">
        <f t="shared" si="21"/>
        <v>4.0521921967667245</v>
      </c>
      <c r="CX35" s="71">
        <f t="shared" si="21"/>
        <v>4.048332938953569</v>
      </c>
      <c r="CY35" s="71">
        <f t="shared" si="21"/>
        <v>2.020307211663629</v>
      </c>
      <c r="CZ35" s="71">
        <f t="shared" si="21"/>
        <v>1.0101536058318146</v>
      </c>
      <c r="DA35" s="71">
        <f t="shared" si="21"/>
        <v>2.020307211663629</v>
      </c>
      <c r="DB35" s="71">
        <f>SUM(DB34:DB34)</f>
        <v>4.040614423327258</v>
      </c>
      <c r="DC35" s="234">
        <f>SUM(E35:DB35)</f>
        <v>116344.00000000001</v>
      </c>
    </row>
    <row r="36" spans="2:192" ht="21.75">
      <c r="B36" s="47">
        <v>12</v>
      </c>
      <c r="C36" s="48" t="s">
        <v>72</v>
      </c>
      <c r="D36" s="50" t="s">
        <v>36</v>
      </c>
      <c r="E36" s="71">
        <v>128.49865812483768</v>
      </c>
      <c r="F36" s="71">
        <v>112.43632585923297</v>
      </c>
      <c r="G36" s="71">
        <v>95.37009782702796</v>
      </c>
      <c r="H36" s="71">
        <v>111.43243009263267</v>
      </c>
      <c r="I36" s="71">
        <v>112.43632585923297</v>
      </c>
      <c r="J36" s="71">
        <v>122.47528352523591</v>
      </c>
      <c r="K36" s="71">
        <v>121.47138775863561</v>
      </c>
      <c r="L36" s="71">
        <v>156.60773958964592</v>
      </c>
      <c r="M36" s="71">
        <v>128.49865812483768</v>
      </c>
      <c r="N36" s="71">
        <v>136.52982425764003</v>
      </c>
      <c r="O36" s="71">
        <v>152.59215652324474</v>
      </c>
      <c r="P36" s="71">
        <v>155.60384382304562</v>
      </c>
      <c r="Q36" s="71">
        <v>152.59215652324474</v>
      </c>
      <c r="R36" s="71">
        <v>170.66228032205004</v>
      </c>
      <c r="S36" s="71">
        <v>170.66228032205004</v>
      </c>
      <c r="T36" s="71">
        <v>173.90567345406814</v>
      </c>
      <c r="U36" s="71">
        <v>203.05749154752465</v>
      </c>
      <c r="V36" s="71">
        <v>199.03655112084098</v>
      </c>
      <c r="W36" s="71">
        <v>195.01561069415735</v>
      </c>
      <c r="X36" s="71">
        <v>202.05225644085374</v>
      </c>
      <c r="Y36" s="71">
        <v>183.9580245207773</v>
      </c>
      <c r="Z36" s="71">
        <v>140.732914933928</v>
      </c>
      <c r="AA36" s="71">
        <v>123.64391812052243</v>
      </c>
      <c r="AB36" s="71">
        <v>182.95278941410638</v>
      </c>
      <c r="AC36" s="71">
        <v>151.79050110730802</v>
      </c>
      <c r="AD36" s="71">
        <v>164.85855749402992</v>
      </c>
      <c r="AE36" s="71">
        <v>207.0784319742083</v>
      </c>
      <c r="AF36" s="71">
        <v>196.02084580082825</v>
      </c>
      <c r="AG36" s="71">
        <v>173.90567345406814</v>
      </c>
      <c r="AH36" s="71">
        <v>204.06272665419556</v>
      </c>
      <c r="AI36" s="71">
        <v>209.08890218755013</v>
      </c>
      <c r="AJ36" s="71">
        <v>213.1098426142338</v>
      </c>
      <c r="AK36" s="71">
        <v>216.12554793424653</v>
      </c>
      <c r="AL36" s="71">
        <v>226.17789900095568</v>
      </c>
      <c r="AM36" s="71">
        <v>214.1150777209047</v>
      </c>
      <c r="AN36" s="71">
        <v>208.08366708087922</v>
      </c>
      <c r="AO36" s="71">
        <v>207.0784319742083</v>
      </c>
      <c r="AP36" s="71">
        <v>247.28783624104486</v>
      </c>
      <c r="AQ36" s="71">
        <v>218.13601814758835</v>
      </c>
      <c r="AR36" s="71">
        <v>263.3715979477795</v>
      </c>
      <c r="AS36" s="71">
        <v>244.27213092103213</v>
      </c>
      <c r="AT36" s="71">
        <v>218.13601814758835</v>
      </c>
      <c r="AU36" s="71">
        <v>217.13078304091744</v>
      </c>
      <c r="AV36" s="71">
        <v>227.18313410762659</v>
      </c>
      <c r="AW36" s="71">
        <v>194.0103755874864</v>
      </c>
      <c r="AX36" s="71">
        <v>220.1464883609302</v>
      </c>
      <c r="AY36" s="71">
        <v>186.97372984079</v>
      </c>
      <c r="AZ36" s="71">
        <v>182.95278941410638</v>
      </c>
      <c r="BA36" s="71">
        <v>184.9632596274482</v>
      </c>
      <c r="BB36" s="71">
        <v>153.80097132064986</v>
      </c>
      <c r="BC36" s="71">
        <v>156.8166766406626</v>
      </c>
      <c r="BD36" s="71">
        <v>139.72767982725705</v>
      </c>
      <c r="BE36" s="71">
        <v>141.7381500405989</v>
      </c>
      <c r="BF36" s="71">
        <v>121.63344790718061</v>
      </c>
      <c r="BG36" s="71">
        <v>145.75909046728253</v>
      </c>
      <c r="BH36" s="71">
        <v>159.83238196067535</v>
      </c>
      <c r="BI36" s="71">
        <v>105.54968620044598</v>
      </c>
      <c r="BJ36" s="71">
        <v>104.54445109377507</v>
      </c>
      <c r="BK36" s="71">
        <v>86.45021917369861</v>
      </c>
      <c r="BL36" s="71">
        <v>139.72767982725705</v>
      </c>
      <c r="BM36" s="71">
        <v>109.42463855943208</v>
      </c>
      <c r="BN36" s="71">
        <v>127.49476235823738</v>
      </c>
      <c r="BO36" s="71">
        <v>87.33893169422561</v>
      </c>
      <c r="BP36" s="71">
        <v>94.36620206042767</v>
      </c>
      <c r="BQ36" s="71">
        <v>89.3467232274262</v>
      </c>
      <c r="BR36" s="71">
        <v>91.35451476062678</v>
      </c>
      <c r="BS36" s="71">
        <v>88.3428274608259</v>
      </c>
      <c r="BT36" s="71">
        <v>72.28049519522119</v>
      </c>
      <c r="BU36" s="71">
        <v>60.23374599601766</v>
      </c>
      <c r="BV36" s="71">
        <v>66.25712059561943</v>
      </c>
      <c r="BW36" s="71">
        <v>47.183101030213834</v>
      </c>
      <c r="BX36" s="71">
        <v>56.21816292961648</v>
      </c>
      <c r="BY36" s="71">
        <v>37.14414336421089</v>
      </c>
      <c r="BZ36" s="71">
        <v>45.175309497013245</v>
      </c>
      <c r="CA36" s="71">
        <v>36.140247597610596</v>
      </c>
      <c r="CB36" s="71">
        <v>25.09739416500736</v>
      </c>
      <c r="CC36" s="71">
        <v>31.120768764609124</v>
      </c>
      <c r="CD36" s="71">
        <v>29.112977231408536</v>
      </c>
      <c r="CE36" s="71">
        <v>28.10908146480824</v>
      </c>
      <c r="CF36" s="71">
        <v>18.070123798805298</v>
      </c>
      <c r="CG36" s="71">
        <v>24.093498398407064</v>
      </c>
      <c r="CH36" s="71">
        <v>14.05454073240412</v>
      </c>
      <c r="CI36" s="71">
        <v>5.019478833001472</v>
      </c>
      <c r="CJ36" s="71">
        <v>7.02727036620206</v>
      </c>
      <c r="CK36" s="71">
        <v>8.031166132802355</v>
      </c>
      <c r="CL36" s="71">
        <v>4.015583066401177</v>
      </c>
      <c r="CM36" s="71">
        <v>1.0038957666002943</v>
      </c>
      <c r="CN36" s="71">
        <v>5.019478833001472</v>
      </c>
      <c r="CO36" s="71">
        <v>4.015583066401177</v>
      </c>
      <c r="CP36" s="71">
        <v>2.0077915332005887</v>
      </c>
      <c r="CQ36" s="71">
        <v>1.0038957666002943</v>
      </c>
      <c r="CR36" s="71">
        <v>1.0038957666002943</v>
      </c>
      <c r="CS36" s="71">
        <v>2.0077915332005887</v>
      </c>
      <c r="CT36" s="71">
        <v>2.0077915332005887</v>
      </c>
      <c r="CU36" s="71">
        <v>3.011687299800883</v>
      </c>
      <c r="CV36" s="71">
        <v>0</v>
      </c>
      <c r="CW36" s="71">
        <v>0</v>
      </c>
      <c r="CX36" s="71">
        <v>0</v>
      </c>
      <c r="CY36" s="71">
        <v>0</v>
      </c>
      <c r="CZ36" s="71">
        <v>0</v>
      </c>
      <c r="DA36" s="71">
        <v>0</v>
      </c>
      <c r="DB36" s="71">
        <v>0</v>
      </c>
      <c r="DC36" s="234">
        <v>11607</v>
      </c>
      <c r="DI36" s="13" t="s">
        <v>40</v>
      </c>
      <c r="DJ36" s="44" t="s">
        <v>40</v>
      </c>
      <c r="DK36" s="44" t="s">
        <v>40</v>
      </c>
      <c r="DL36" s="44" t="s">
        <v>40</v>
      </c>
      <c r="DM36" s="44" t="s">
        <v>40</v>
      </c>
      <c r="DN36" s="44" t="s">
        <v>40</v>
      </c>
      <c r="DO36" s="44" t="s">
        <v>40</v>
      </c>
      <c r="DP36" s="44" t="s">
        <v>40</v>
      </c>
      <c r="DQ36" s="44" t="s">
        <v>40</v>
      </c>
      <c r="DR36" s="44" t="s">
        <v>40</v>
      </c>
      <c r="DS36" s="44" t="s">
        <v>40</v>
      </c>
      <c r="DT36" s="44" t="s">
        <v>40</v>
      </c>
      <c r="DU36" s="44" t="s">
        <v>40</v>
      </c>
      <c r="DV36" s="44" t="s">
        <v>40</v>
      </c>
      <c r="DW36" s="44" t="s">
        <v>40</v>
      </c>
      <c r="DX36" s="44" t="s">
        <v>40</v>
      </c>
      <c r="DY36" s="44" t="s">
        <v>40</v>
      </c>
      <c r="DZ36" s="44" t="s">
        <v>40</v>
      </c>
      <c r="EA36" s="44" t="s">
        <v>40</v>
      </c>
      <c r="EB36" s="44" t="s">
        <v>40</v>
      </c>
      <c r="EC36" s="44" t="s">
        <v>40</v>
      </c>
      <c r="ED36" s="44" t="s">
        <v>40</v>
      </c>
      <c r="EE36" s="44" t="s">
        <v>40</v>
      </c>
      <c r="EF36" s="44" t="s">
        <v>40</v>
      </c>
      <c r="EG36" s="44" t="s">
        <v>40</v>
      </c>
      <c r="EH36" s="44" t="s">
        <v>40</v>
      </c>
      <c r="EI36" s="44" t="s">
        <v>40</v>
      </c>
      <c r="EJ36" s="44" t="s">
        <v>40</v>
      </c>
      <c r="EK36" s="44" t="s">
        <v>40</v>
      </c>
      <c r="EL36" s="44" t="s">
        <v>40</v>
      </c>
      <c r="EM36" s="44" t="s">
        <v>40</v>
      </c>
      <c r="EN36" s="44" t="s">
        <v>40</v>
      </c>
      <c r="EO36" s="44" t="s">
        <v>40</v>
      </c>
      <c r="EP36" s="44" t="s">
        <v>40</v>
      </c>
      <c r="EQ36" s="44" t="s">
        <v>40</v>
      </c>
      <c r="ER36" s="44" t="s">
        <v>40</v>
      </c>
      <c r="ES36" s="44" t="s">
        <v>40</v>
      </c>
      <c r="ET36" s="44" t="s">
        <v>40</v>
      </c>
      <c r="EU36" s="44" t="s">
        <v>40</v>
      </c>
      <c r="EV36" s="44" t="s">
        <v>40</v>
      </c>
      <c r="EW36" s="44" t="s">
        <v>40</v>
      </c>
      <c r="EX36" s="44" t="s">
        <v>40</v>
      </c>
      <c r="EY36" s="44" t="s">
        <v>40</v>
      </c>
      <c r="EZ36" s="44" t="s">
        <v>40</v>
      </c>
      <c r="FA36" s="44" t="s">
        <v>40</v>
      </c>
      <c r="FB36" s="44" t="s">
        <v>40</v>
      </c>
      <c r="FC36" s="44" t="s">
        <v>40</v>
      </c>
      <c r="FD36" s="44" t="s">
        <v>40</v>
      </c>
      <c r="FE36" s="44" t="s">
        <v>40</v>
      </c>
      <c r="FF36" s="44" t="s">
        <v>40</v>
      </c>
      <c r="FG36" s="44" t="s">
        <v>40</v>
      </c>
      <c r="FH36" s="44" t="s">
        <v>40</v>
      </c>
      <c r="FI36" s="44" t="s">
        <v>40</v>
      </c>
      <c r="FJ36" s="44" t="s">
        <v>40</v>
      </c>
      <c r="FK36" s="44" t="s">
        <v>40</v>
      </c>
      <c r="FL36" s="44" t="s">
        <v>40</v>
      </c>
      <c r="FM36" s="44" t="s">
        <v>40</v>
      </c>
      <c r="FN36" s="44" t="s">
        <v>40</v>
      </c>
      <c r="FO36" s="44" t="s">
        <v>40</v>
      </c>
      <c r="FP36" s="44" t="s">
        <v>40</v>
      </c>
      <c r="FQ36" s="44" t="s">
        <v>40</v>
      </c>
      <c r="FR36" s="44" t="s">
        <v>40</v>
      </c>
      <c r="FS36" s="44" t="s">
        <v>40</v>
      </c>
      <c r="FT36" s="44" t="s">
        <v>40</v>
      </c>
      <c r="FU36" s="44" t="s">
        <v>40</v>
      </c>
      <c r="FV36" s="44" t="s">
        <v>40</v>
      </c>
      <c r="FW36" s="44" t="s">
        <v>40</v>
      </c>
      <c r="FX36" s="44" t="s">
        <v>40</v>
      </c>
      <c r="FY36" s="44" t="s">
        <v>40</v>
      </c>
      <c r="FZ36" s="44" t="s">
        <v>40</v>
      </c>
      <c r="GA36" s="44" t="s">
        <v>40</v>
      </c>
      <c r="GB36" s="44" t="s">
        <v>40</v>
      </c>
      <c r="GC36" s="44" t="s">
        <v>40</v>
      </c>
      <c r="GD36" s="44" t="s">
        <v>40</v>
      </c>
      <c r="GE36" s="44" t="s">
        <v>40</v>
      </c>
      <c r="GF36" s="44" t="s">
        <v>40</v>
      </c>
      <c r="GG36" s="44" t="s">
        <v>40</v>
      </c>
      <c r="GH36" s="44" t="s">
        <v>40</v>
      </c>
      <c r="GI36" s="44" t="s">
        <v>40</v>
      </c>
      <c r="GJ36" s="44" t="s">
        <v>40</v>
      </c>
    </row>
    <row r="37" spans="2:256" ht="21.75">
      <c r="B37" s="51"/>
      <c r="C37" s="52"/>
      <c r="D37" s="50" t="s">
        <v>37</v>
      </c>
      <c r="E37" s="71">
        <v>104.1699200275174</v>
      </c>
      <c r="F37" s="71">
        <v>107.17482156677272</v>
      </c>
      <c r="G37" s="71">
        <v>113.18462464528335</v>
      </c>
      <c r="H37" s="71">
        <v>129.21076618797832</v>
      </c>
      <c r="I37" s="71">
        <v>106.17318772035429</v>
      </c>
      <c r="J37" s="71">
        <v>139.2271046521627</v>
      </c>
      <c r="K37" s="71">
        <v>112.1829907988649</v>
      </c>
      <c r="L37" s="71">
        <v>102.16665233468053</v>
      </c>
      <c r="M37" s="71">
        <v>128.2091323415599</v>
      </c>
      <c r="N37" s="71">
        <v>128.2091323415599</v>
      </c>
      <c r="O37" s="71">
        <v>131.2140338808152</v>
      </c>
      <c r="P37" s="71">
        <v>144.23527388425487</v>
      </c>
      <c r="Q37" s="71">
        <v>157.25651388769455</v>
      </c>
      <c r="R37" s="71">
        <v>169.2761200447158</v>
      </c>
      <c r="S37" s="71">
        <v>186.3038954338292</v>
      </c>
      <c r="T37" s="71">
        <v>159.34031849328312</v>
      </c>
      <c r="U37" s="71">
        <v>167.3574414363414</v>
      </c>
      <c r="V37" s="71">
        <v>154.32961665387168</v>
      </c>
      <c r="W37" s="71">
        <v>174.37242401151735</v>
      </c>
      <c r="X37" s="71">
        <v>202.43235431222132</v>
      </c>
      <c r="Y37" s="71">
        <v>168.35958180422367</v>
      </c>
      <c r="Z37" s="71">
        <v>165.3531607005768</v>
      </c>
      <c r="AA37" s="71">
        <v>142.30393223928428</v>
      </c>
      <c r="AB37" s="71">
        <v>141.301791871402</v>
      </c>
      <c r="AC37" s="71">
        <v>155.331757021754</v>
      </c>
      <c r="AD37" s="71">
        <v>161.34459922904767</v>
      </c>
      <c r="AE37" s="71">
        <v>149.31891481446027</v>
      </c>
      <c r="AF37" s="71">
        <v>136.2910900319906</v>
      </c>
      <c r="AG37" s="71">
        <v>169.36172217210594</v>
      </c>
      <c r="AH37" s="71">
        <v>170.36386253998822</v>
      </c>
      <c r="AI37" s="71">
        <v>144.30821297504886</v>
      </c>
      <c r="AJ37" s="71">
        <v>161.34459922904767</v>
      </c>
      <c r="AK37" s="71">
        <v>197.42165247280988</v>
      </c>
      <c r="AL37" s="71">
        <v>183.39168732245793</v>
      </c>
      <c r="AM37" s="71">
        <v>187.40024879398706</v>
      </c>
      <c r="AN37" s="71">
        <v>189.4045295297516</v>
      </c>
      <c r="AO37" s="71">
        <v>192.41095063339847</v>
      </c>
      <c r="AP37" s="71">
        <v>232.4965653486898</v>
      </c>
      <c r="AQ37" s="71">
        <v>236.50512682021895</v>
      </c>
      <c r="AR37" s="71">
        <v>248.53081123480635</v>
      </c>
      <c r="AS37" s="71">
        <v>229.49014424504296</v>
      </c>
      <c r="AT37" s="71">
        <v>230.49228461292526</v>
      </c>
      <c r="AU37" s="71">
        <v>256.54793417786465</v>
      </c>
      <c r="AV37" s="71">
        <v>216.46231946257328</v>
      </c>
      <c r="AW37" s="71">
        <v>207.44305615163273</v>
      </c>
      <c r="AX37" s="71">
        <v>190.4066698976339</v>
      </c>
      <c r="AY37" s="71">
        <v>172.3681432757528</v>
      </c>
      <c r="AZ37" s="71">
        <v>190.4066698976339</v>
      </c>
      <c r="BA37" s="71">
        <v>192.41095063339847</v>
      </c>
      <c r="BB37" s="71">
        <v>158.33817812540082</v>
      </c>
      <c r="BC37" s="71">
        <v>152.32533591810713</v>
      </c>
      <c r="BD37" s="71">
        <v>142.30393223928428</v>
      </c>
      <c r="BE37" s="71">
        <v>194.41523136916302</v>
      </c>
      <c r="BF37" s="71">
        <v>128.27396708893232</v>
      </c>
      <c r="BG37" s="71">
        <v>159.34031849328312</v>
      </c>
      <c r="BH37" s="71">
        <v>165.3531607005768</v>
      </c>
      <c r="BI37" s="71">
        <v>142.30393223928428</v>
      </c>
      <c r="BJ37" s="71">
        <v>124.26540561740318</v>
      </c>
      <c r="BK37" s="71">
        <v>134.286809296226</v>
      </c>
      <c r="BL37" s="71">
        <v>136.2910900319906</v>
      </c>
      <c r="BM37" s="71">
        <v>118.19279387737552</v>
      </c>
      <c r="BN37" s="71">
        <v>125.20423080230458</v>
      </c>
      <c r="BO37" s="71">
        <v>127.20749849514145</v>
      </c>
      <c r="BP37" s="71">
        <v>103.16828618109898</v>
      </c>
      <c r="BQ37" s="71">
        <v>109.17808925960959</v>
      </c>
      <c r="BR37" s="71">
        <v>106.17318772035429</v>
      </c>
      <c r="BS37" s="71">
        <v>81.13234155989338</v>
      </c>
      <c r="BT37" s="71">
        <v>90.1470461776593</v>
      </c>
      <c r="BU37" s="71">
        <v>68.11110155645369</v>
      </c>
      <c r="BV37" s="71">
        <v>83.13560925273025</v>
      </c>
      <c r="BW37" s="71">
        <v>62.101298477943075</v>
      </c>
      <c r="BX37" s="71">
        <v>82.1339754063118</v>
      </c>
      <c r="BY37" s="71">
        <v>68.11110155645369</v>
      </c>
      <c r="BZ37" s="71">
        <v>64.10456617077995</v>
      </c>
      <c r="CA37" s="71">
        <v>56.09149539943245</v>
      </c>
      <c r="CB37" s="71">
        <v>48.07842462808496</v>
      </c>
      <c r="CC37" s="71">
        <v>50.08169232092183</v>
      </c>
      <c r="CD37" s="71">
        <v>55.08986155301402</v>
      </c>
      <c r="CE37" s="71">
        <v>45.07352308882965</v>
      </c>
      <c r="CF37" s="71">
        <v>37.06045231748216</v>
      </c>
      <c r="CG37" s="71">
        <v>33.05391693180841</v>
      </c>
      <c r="CH37" s="71">
        <v>28.045747699716227</v>
      </c>
      <c r="CI37" s="71">
        <v>20.032676928368733</v>
      </c>
      <c r="CJ37" s="71">
        <v>20.032676928368733</v>
      </c>
      <c r="CK37" s="71">
        <v>25.040846160460916</v>
      </c>
      <c r="CL37" s="71">
        <v>13.021240003439676</v>
      </c>
      <c r="CM37" s="71">
        <v>7.011436924929057</v>
      </c>
      <c r="CN37" s="71">
        <v>16.026141542694987</v>
      </c>
      <c r="CO37" s="71">
        <v>9.01470461776593</v>
      </c>
      <c r="CP37" s="71">
        <v>8.013070771347493</v>
      </c>
      <c r="CQ37" s="71">
        <v>7.011436924929057</v>
      </c>
      <c r="CR37" s="71">
        <v>4.006535385673747</v>
      </c>
      <c r="CS37" s="71">
        <v>3.00490153925531</v>
      </c>
      <c r="CT37" s="71">
        <v>0</v>
      </c>
      <c r="CU37" s="71">
        <v>3.00490153925531</v>
      </c>
      <c r="CV37" s="71">
        <v>0</v>
      </c>
      <c r="CW37" s="71">
        <v>1.0016338464184367</v>
      </c>
      <c r="CX37" s="71">
        <v>3.00490153925531</v>
      </c>
      <c r="CY37" s="71">
        <v>0</v>
      </c>
      <c r="CZ37" s="71">
        <v>0</v>
      </c>
      <c r="DA37" s="71">
        <v>0</v>
      </c>
      <c r="DB37" s="71">
        <v>0</v>
      </c>
      <c r="DC37" s="234">
        <v>11652</v>
      </c>
      <c r="ET37" s="44" t="s">
        <v>40</v>
      </c>
      <c r="EU37" s="44" t="s">
        <v>40</v>
      </c>
      <c r="EV37" s="44" t="s">
        <v>40</v>
      </c>
      <c r="EW37" s="44" t="s">
        <v>40</v>
      </c>
      <c r="EX37" s="44" t="s">
        <v>40</v>
      </c>
      <c r="EY37" s="44" t="s">
        <v>40</v>
      </c>
      <c r="EZ37" s="44" t="s">
        <v>40</v>
      </c>
      <c r="FA37" s="44" t="s">
        <v>40</v>
      </c>
      <c r="FB37" s="44" t="s">
        <v>40</v>
      </c>
      <c r="FC37" s="44" t="s">
        <v>40</v>
      </c>
      <c r="FD37" s="44" t="s">
        <v>40</v>
      </c>
      <c r="FE37" s="44" t="s">
        <v>40</v>
      </c>
      <c r="FF37" s="44" t="s">
        <v>40</v>
      </c>
      <c r="FG37" s="44" t="s">
        <v>40</v>
      </c>
      <c r="FH37" s="44" t="s">
        <v>40</v>
      </c>
      <c r="FI37" s="44" t="s">
        <v>40</v>
      </c>
      <c r="FJ37" s="44" t="s">
        <v>40</v>
      </c>
      <c r="FK37" s="44" t="s">
        <v>40</v>
      </c>
      <c r="FL37" s="44" t="s">
        <v>40</v>
      </c>
      <c r="FM37" s="44" t="s">
        <v>40</v>
      </c>
      <c r="FN37" s="44" t="s">
        <v>40</v>
      </c>
      <c r="FO37" s="44" t="s">
        <v>40</v>
      </c>
      <c r="FP37" s="44" t="s">
        <v>40</v>
      </c>
      <c r="FQ37" s="44" t="s">
        <v>40</v>
      </c>
      <c r="FR37" s="44" t="s">
        <v>40</v>
      </c>
      <c r="FS37" s="44" t="s">
        <v>40</v>
      </c>
      <c r="FT37" s="44" t="s">
        <v>40</v>
      </c>
      <c r="FU37" s="44" t="s">
        <v>40</v>
      </c>
      <c r="FV37" s="44" t="s">
        <v>40</v>
      </c>
      <c r="FW37" s="44" t="s">
        <v>40</v>
      </c>
      <c r="FX37" s="44" t="s">
        <v>40</v>
      </c>
      <c r="FY37" s="44" t="s">
        <v>40</v>
      </c>
      <c r="FZ37" s="44" t="s">
        <v>40</v>
      </c>
      <c r="GA37" s="44" t="s">
        <v>40</v>
      </c>
      <c r="GB37" s="44" t="s">
        <v>40</v>
      </c>
      <c r="GC37" s="44" t="s">
        <v>40</v>
      </c>
      <c r="GD37" s="44" t="s">
        <v>40</v>
      </c>
      <c r="GE37" s="44" t="s">
        <v>40</v>
      </c>
      <c r="GF37" s="44" t="s">
        <v>40</v>
      </c>
      <c r="GG37" s="44" t="s">
        <v>40</v>
      </c>
      <c r="GH37" s="44" t="s">
        <v>40</v>
      </c>
      <c r="GI37" s="44" t="s">
        <v>40</v>
      </c>
      <c r="GJ37" s="44" t="s">
        <v>40</v>
      </c>
      <c r="GK37" s="44" t="s">
        <v>40</v>
      </c>
      <c r="GL37" s="44" t="s">
        <v>40</v>
      </c>
      <c r="GM37" s="44" t="s">
        <v>40</v>
      </c>
      <c r="GN37" s="44" t="s">
        <v>40</v>
      </c>
      <c r="GO37" s="44" t="s">
        <v>40</v>
      </c>
      <c r="GP37" s="44" t="s">
        <v>40</v>
      </c>
      <c r="GQ37" s="44" t="s">
        <v>40</v>
      </c>
      <c r="GR37" s="44" t="s">
        <v>40</v>
      </c>
      <c r="GS37" s="44" t="s">
        <v>40</v>
      </c>
      <c r="GT37" s="44" t="s">
        <v>40</v>
      </c>
      <c r="GU37" s="44" t="s">
        <v>40</v>
      </c>
      <c r="GV37" s="44" t="s">
        <v>40</v>
      </c>
      <c r="GW37" s="44" t="s">
        <v>40</v>
      </c>
      <c r="GX37" s="44" t="s">
        <v>40</v>
      </c>
      <c r="GY37" s="44" t="s">
        <v>40</v>
      </c>
      <c r="GZ37" s="44" t="s">
        <v>40</v>
      </c>
      <c r="HA37" s="44" t="s">
        <v>40</v>
      </c>
      <c r="HB37" s="44" t="s">
        <v>40</v>
      </c>
      <c r="HC37" s="44" t="s">
        <v>40</v>
      </c>
      <c r="HD37" s="44" t="s">
        <v>40</v>
      </c>
      <c r="HE37" s="44" t="s">
        <v>40</v>
      </c>
      <c r="HF37" s="44" t="s">
        <v>40</v>
      </c>
      <c r="HG37" s="44" t="s">
        <v>40</v>
      </c>
      <c r="HH37" s="44" t="s">
        <v>40</v>
      </c>
      <c r="HI37" s="44" t="s">
        <v>40</v>
      </c>
      <c r="HJ37" s="44" t="s">
        <v>40</v>
      </c>
      <c r="HK37" s="44" t="s">
        <v>40</v>
      </c>
      <c r="HL37" s="44" t="s">
        <v>40</v>
      </c>
      <c r="HM37" s="44" t="s">
        <v>40</v>
      </c>
      <c r="HN37" s="44" t="s">
        <v>40</v>
      </c>
      <c r="HO37" s="44" t="s">
        <v>40</v>
      </c>
      <c r="HP37" s="44" t="s">
        <v>40</v>
      </c>
      <c r="HQ37" s="44" t="s">
        <v>40</v>
      </c>
      <c r="HR37" s="44" t="s">
        <v>40</v>
      </c>
      <c r="HS37" s="44" t="s">
        <v>40</v>
      </c>
      <c r="HT37" s="44" t="s">
        <v>40</v>
      </c>
      <c r="HU37" s="44" t="s">
        <v>40</v>
      </c>
      <c r="HV37" s="44" t="s">
        <v>40</v>
      </c>
      <c r="HW37" s="44" t="s">
        <v>40</v>
      </c>
      <c r="HX37" s="44" t="s">
        <v>40</v>
      </c>
      <c r="HY37" s="44" t="s">
        <v>40</v>
      </c>
      <c r="HZ37" s="44" t="s">
        <v>40</v>
      </c>
      <c r="IA37" s="44" t="s">
        <v>40</v>
      </c>
      <c r="IB37" s="44" t="s">
        <v>40</v>
      </c>
      <c r="IC37" s="44" t="s">
        <v>40</v>
      </c>
      <c r="ID37" s="44" t="s">
        <v>40</v>
      </c>
      <c r="IE37" s="44" t="s">
        <v>40</v>
      </c>
      <c r="IF37" s="44" t="s">
        <v>40</v>
      </c>
      <c r="IG37" s="44" t="s">
        <v>40</v>
      </c>
      <c r="IH37" s="44" t="s">
        <v>40</v>
      </c>
      <c r="II37" s="44" t="s">
        <v>40</v>
      </c>
      <c r="IJ37" s="44" t="s">
        <v>40</v>
      </c>
      <c r="IK37" s="44" t="s">
        <v>40</v>
      </c>
      <c r="IL37" s="44" t="s">
        <v>40</v>
      </c>
      <c r="IM37" s="44" t="s">
        <v>40</v>
      </c>
      <c r="IN37" s="44" t="s">
        <v>40</v>
      </c>
      <c r="IO37" s="44" t="s">
        <v>40</v>
      </c>
      <c r="IP37" s="44" t="s">
        <v>40</v>
      </c>
      <c r="IQ37" s="44" t="s">
        <v>40</v>
      </c>
      <c r="IR37" s="44" t="s">
        <v>40</v>
      </c>
      <c r="IS37" s="44" t="s">
        <v>40</v>
      </c>
      <c r="IT37" s="44" t="s">
        <v>40</v>
      </c>
      <c r="IU37" s="44" t="s">
        <v>40</v>
      </c>
      <c r="IV37" s="44" t="s">
        <v>40</v>
      </c>
    </row>
    <row r="38" spans="2:107" ht="21.75">
      <c r="B38" s="53"/>
      <c r="C38" s="54"/>
      <c r="D38" s="50" t="s">
        <v>38</v>
      </c>
      <c r="E38" s="71">
        <f aca="true" t="shared" si="22" ref="E38:BP38">SUM(E36:E37)</f>
        <v>232.66857815235508</v>
      </c>
      <c r="F38" s="71">
        <f t="shared" si="22"/>
        <v>219.6111474260057</v>
      </c>
      <c r="G38" s="71">
        <f t="shared" si="22"/>
        <v>208.5547224723113</v>
      </c>
      <c r="H38" s="71">
        <f t="shared" si="22"/>
        <v>240.643196280611</v>
      </c>
      <c r="I38" s="71">
        <f t="shared" si="22"/>
        <v>218.60951357958726</v>
      </c>
      <c r="J38" s="71">
        <f t="shared" si="22"/>
        <v>261.7023881773986</v>
      </c>
      <c r="K38" s="71">
        <f t="shared" si="22"/>
        <v>233.65437855750054</v>
      </c>
      <c r="L38" s="71">
        <f t="shared" si="22"/>
        <v>258.77439192432644</v>
      </c>
      <c r="M38" s="71">
        <f t="shared" si="22"/>
        <v>256.70779046639757</v>
      </c>
      <c r="N38" s="71">
        <f t="shared" si="22"/>
        <v>264.7389565991999</v>
      </c>
      <c r="O38" s="71">
        <f t="shared" si="22"/>
        <v>283.80619040406</v>
      </c>
      <c r="P38" s="71">
        <f t="shared" si="22"/>
        <v>299.8391177073005</v>
      </c>
      <c r="Q38" s="71">
        <f t="shared" si="22"/>
        <v>309.8486704109393</v>
      </c>
      <c r="R38" s="71">
        <f t="shared" si="22"/>
        <v>339.93840036676585</v>
      </c>
      <c r="S38" s="71">
        <f t="shared" si="22"/>
        <v>356.96617575587925</v>
      </c>
      <c r="T38" s="71">
        <f t="shared" si="22"/>
        <v>333.2459919473513</v>
      </c>
      <c r="U38" s="71">
        <f t="shared" si="22"/>
        <v>370.41493298386604</v>
      </c>
      <c r="V38" s="71">
        <f t="shared" si="22"/>
        <v>353.36616777471266</v>
      </c>
      <c r="W38" s="71">
        <f t="shared" si="22"/>
        <v>369.3880347056747</v>
      </c>
      <c r="X38" s="71">
        <f t="shared" si="22"/>
        <v>404.48461075307506</v>
      </c>
      <c r="Y38" s="71">
        <f t="shared" si="22"/>
        <v>352.31760632500095</v>
      </c>
      <c r="Z38" s="71">
        <f t="shared" si="22"/>
        <v>306.0860756345048</v>
      </c>
      <c r="AA38" s="71">
        <f t="shared" si="22"/>
        <v>265.9478503598067</v>
      </c>
      <c r="AB38" s="71">
        <f t="shared" si="22"/>
        <v>324.2545812855084</v>
      </c>
      <c r="AC38" s="71">
        <f t="shared" si="22"/>
        <v>307.122258129062</v>
      </c>
      <c r="AD38" s="71">
        <f t="shared" si="22"/>
        <v>326.2031567230776</v>
      </c>
      <c r="AE38" s="71">
        <f t="shared" si="22"/>
        <v>356.3973467886686</v>
      </c>
      <c r="AF38" s="71">
        <f t="shared" si="22"/>
        <v>332.31193583281885</v>
      </c>
      <c r="AG38" s="71">
        <f t="shared" si="22"/>
        <v>343.2673956261741</v>
      </c>
      <c r="AH38" s="71">
        <f t="shared" si="22"/>
        <v>374.42658919418375</v>
      </c>
      <c r="AI38" s="71">
        <f t="shared" si="22"/>
        <v>353.397115162599</v>
      </c>
      <c r="AJ38" s="71">
        <f t="shared" si="22"/>
        <v>374.4544418432815</v>
      </c>
      <c r="AK38" s="71">
        <f t="shared" si="22"/>
        <v>413.5472004070564</v>
      </c>
      <c r="AL38" s="71">
        <f t="shared" si="22"/>
        <v>409.5695863234136</v>
      </c>
      <c r="AM38" s="71">
        <f t="shared" si="22"/>
        <v>401.51532651489174</v>
      </c>
      <c r="AN38" s="71">
        <f t="shared" si="22"/>
        <v>397.48819661063084</v>
      </c>
      <c r="AO38" s="71">
        <f t="shared" si="22"/>
        <v>399.4893826076068</v>
      </c>
      <c r="AP38" s="71">
        <f t="shared" si="22"/>
        <v>479.78440158973467</v>
      </c>
      <c r="AQ38" s="71">
        <f t="shared" si="22"/>
        <v>454.6411449678073</v>
      </c>
      <c r="AR38" s="71">
        <f t="shared" si="22"/>
        <v>511.90240918258587</v>
      </c>
      <c r="AS38" s="71">
        <f t="shared" si="22"/>
        <v>473.7622751660751</v>
      </c>
      <c r="AT38" s="71">
        <f t="shared" si="22"/>
        <v>448.62830276051363</v>
      </c>
      <c r="AU38" s="71">
        <f t="shared" si="22"/>
        <v>473.6787172187821</v>
      </c>
      <c r="AV38" s="71">
        <f t="shared" si="22"/>
        <v>443.64545357019983</v>
      </c>
      <c r="AW38" s="71">
        <f t="shared" si="22"/>
        <v>401.45343173911914</v>
      </c>
      <c r="AX38" s="71">
        <f t="shared" si="22"/>
        <v>410.55315825856405</v>
      </c>
      <c r="AY38" s="71">
        <f t="shared" si="22"/>
        <v>359.34187311654284</v>
      </c>
      <c r="AZ38" s="71">
        <f t="shared" si="22"/>
        <v>373.35945931174024</v>
      </c>
      <c r="BA38" s="71">
        <f t="shared" si="22"/>
        <v>377.37421026084667</v>
      </c>
      <c r="BB38" s="71">
        <f t="shared" si="22"/>
        <v>312.1391494460507</v>
      </c>
      <c r="BC38" s="71">
        <f t="shared" si="22"/>
        <v>309.1420125587697</v>
      </c>
      <c r="BD38" s="71">
        <f t="shared" si="22"/>
        <v>282.03161206654136</v>
      </c>
      <c r="BE38" s="71">
        <f t="shared" si="22"/>
        <v>336.1533814097619</v>
      </c>
      <c r="BF38" s="71">
        <f t="shared" si="22"/>
        <v>249.90741499611295</v>
      </c>
      <c r="BG38" s="71">
        <f t="shared" si="22"/>
        <v>305.09940896056565</v>
      </c>
      <c r="BH38" s="71">
        <f t="shared" si="22"/>
        <v>325.18554266125216</v>
      </c>
      <c r="BI38" s="71">
        <f t="shared" si="22"/>
        <v>247.85361843973027</v>
      </c>
      <c r="BJ38" s="71">
        <f t="shared" si="22"/>
        <v>228.80985671117824</v>
      </c>
      <c r="BK38" s="71">
        <f t="shared" si="22"/>
        <v>220.7370284699246</v>
      </c>
      <c r="BL38" s="71">
        <f t="shared" si="22"/>
        <v>276.01876985924764</v>
      </c>
      <c r="BM38" s="71">
        <f t="shared" si="22"/>
        <v>227.6174324368076</v>
      </c>
      <c r="BN38" s="71">
        <f t="shared" si="22"/>
        <v>252.69899316054196</v>
      </c>
      <c r="BO38" s="71">
        <f t="shared" si="22"/>
        <v>214.54643018936707</v>
      </c>
      <c r="BP38" s="71">
        <f t="shared" si="22"/>
        <v>197.53448824152665</v>
      </c>
      <c r="BQ38" s="71">
        <f aca="true" t="shared" si="23" ref="BQ38:DB38">SUM(BQ36:BQ37)</f>
        <v>198.52481248703577</v>
      </c>
      <c r="BR38" s="71">
        <f t="shared" si="23"/>
        <v>197.52770248098108</v>
      </c>
      <c r="BS38" s="71">
        <f t="shared" si="23"/>
        <v>169.47516902071928</v>
      </c>
      <c r="BT38" s="71">
        <f t="shared" si="23"/>
        <v>162.4275413728805</v>
      </c>
      <c r="BU38" s="71">
        <f t="shared" si="23"/>
        <v>128.34484755247135</v>
      </c>
      <c r="BV38" s="71">
        <f t="shared" si="23"/>
        <v>149.3927298483497</v>
      </c>
      <c r="BW38" s="71">
        <f t="shared" si="23"/>
        <v>109.28439950815691</v>
      </c>
      <c r="BX38" s="71">
        <f t="shared" si="23"/>
        <v>138.3521383359283</v>
      </c>
      <c r="BY38" s="71">
        <f t="shared" si="23"/>
        <v>105.25524492066458</v>
      </c>
      <c r="BZ38" s="71">
        <f t="shared" si="23"/>
        <v>109.27987566779319</v>
      </c>
      <c r="CA38" s="71">
        <f t="shared" si="23"/>
        <v>92.23174299704306</v>
      </c>
      <c r="CB38" s="71">
        <f t="shared" si="23"/>
        <v>73.17581879309232</v>
      </c>
      <c r="CC38" s="71">
        <f t="shared" si="23"/>
        <v>81.20246108553096</v>
      </c>
      <c r="CD38" s="71">
        <f t="shared" si="23"/>
        <v>84.20283878442255</v>
      </c>
      <c r="CE38" s="71">
        <f t="shared" si="23"/>
        <v>73.1826045536379</v>
      </c>
      <c r="CF38" s="71">
        <f t="shared" si="23"/>
        <v>55.13057611628746</v>
      </c>
      <c r="CG38" s="71">
        <f t="shared" si="23"/>
        <v>57.14741533021547</v>
      </c>
      <c r="CH38" s="71">
        <f t="shared" si="23"/>
        <v>42.10028843212035</v>
      </c>
      <c r="CI38" s="71">
        <f t="shared" si="23"/>
        <v>25.052155761370205</v>
      </c>
      <c r="CJ38" s="71">
        <f t="shared" si="23"/>
        <v>27.059947294570794</v>
      </c>
      <c r="CK38" s="71">
        <f t="shared" si="23"/>
        <v>33.07201229326327</v>
      </c>
      <c r="CL38" s="71">
        <f t="shared" si="23"/>
        <v>17.036823069840853</v>
      </c>
      <c r="CM38" s="71">
        <f t="shared" si="23"/>
        <v>8.015332691529352</v>
      </c>
      <c r="CN38" s="71">
        <f t="shared" si="23"/>
        <v>21.04562037569646</v>
      </c>
      <c r="CO38" s="71">
        <f t="shared" si="23"/>
        <v>13.030287684167106</v>
      </c>
      <c r="CP38" s="71">
        <f t="shared" si="23"/>
        <v>10.020862304548082</v>
      </c>
      <c r="CQ38" s="71">
        <f t="shared" si="23"/>
        <v>8.015332691529352</v>
      </c>
      <c r="CR38" s="71">
        <f t="shared" si="23"/>
        <v>5.010431152274041</v>
      </c>
      <c r="CS38" s="71">
        <f t="shared" si="23"/>
        <v>5.012693072455899</v>
      </c>
      <c r="CT38" s="71">
        <f t="shared" si="23"/>
        <v>2.0077915332005887</v>
      </c>
      <c r="CU38" s="71">
        <f t="shared" si="23"/>
        <v>6.016588839056193</v>
      </c>
      <c r="CV38" s="71">
        <f t="shared" si="23"/>
        <v>0</v>
      </c>
      <c r="CW38" s="71">
        <f t="shared" si="23"/>
        <v>1.0016338464184367</v>
      </c>
      <c r="CX38" s="71">
        <f t="shared" si="23"/>
        <v>3.00490153925531</v>
      </c>
      <c r="CY38" s="71">
        <f t="shared" si="23"/>
        <v>0</v>
      </c>
      <c r="CZ38" s="71">
        <f t="shared" si="23"/>
        <v>0</v>
      </c>
      <c r="DA38" s="71">
        <f t="shared" si="23"/>
        <v>0</v>
      </c>
      <c r="DB38" s="71">
        <f t="shared" si="23"/>
        <v>0</v>
      </c>
      <c r="DC38" s="234">
        <f>SUM(E38:DB38)</f>
        <v>23258.99999999998</v>
      </c>
    </row>
    <row r="39" spans="2:149" ht="21.75">
      <c r="B39" s="47">
        <v>13</v>
      </c>
      <c r="C39" s="48" t="s">
        <v>73</v>
      </c>
      <c r="D39" s="50" t="s">
        <v>36</v>
      </c>
      <c r="E39" s="71">
        <v>189.80361775727874</v>
      </c>
      <c r="F39" s="71">
        <v>188.79936581147305</v>
      </c>
      <c r="G39" s="71">
        <v>195.829129432113</v>
      </c>
      <c r="H39" s="71">
        <v>193.8206255405016</v>
      </c>
      <c r="I39" s="71">
        <v>160.68031132891323</v>
      </c>
      <c r="J39" s="71">
        <v>190.80786970308446</v>
      </c>
      <c r="K39" s="71">
        <v>173.73558662438742</v>
      </c>
      <c r="L39" s="71">
        <v>214.90991640242146</v>
      </c>
      <c r="M39" s="71">
        <v>162.68881522052465</v>
      </c>
      <c r="N39" s="71">
        <v>187.79511386566733</v>
      </c>
      <c r="O39" s="71">
        <v>182.7738541366388</v>
      </c>
      <c r="P39" s="71">
        <v>209.88865667339292</v>
      </c>
      <c r="Q39" s="71">
        <v>206.87590083597578</v>
      </c>
      <c r="R39" s="71">
        <v>269.13952147592966</v>
      </c>
      <c r="S39" s="71">
        <v>243.02897088498128</v>
      </c>
      <c r="T39" s="71">
        <v>249.4983654825361</v>
      </c>
      <c r="U39" s="71">
        <v>261.5708670381427</v>
      </c>
      <c r="V39" s="71">
        <v>220.32315338982016</v>
      </c>
      <c r="W39" s="71">
        <v>236.41982213062894</v>
      </c>
      <c r="X39" s="71">
        <v>234.40773853802784</v>
      </c>
      <c r="Y39" s="71">
        <v>233.4016967417273</v>
      </c>
      <c r="Z39" s="71">
        <v>198.1902338712081</v>
      </c>
      <c r="AA39" s="71">
        <v>195.17210848230644</v>
      </c>
      <c r="AB39" s="71">
        <v>163.98481279698944</v>
      </c>
      <c r="AC39" s="71">
        <v>194.1660666860059</v>
      </c>
      <c r="AD39" s="71">
        <v>187.12377411190207</v>
      </c>
      <c r="AE39" s="71">
        <v>235.4137803343284</v>
      </c>
      <c r="AF39" s="71">
        <v>226.35940416762347</v>
      </c>
      <c r="AG39" s="71">
        <v>221.32919518612073</v>
      </c>
      <c r="AH39" s="71">
        <v>239.43794751953058</v>
      </c>
      <c r="AI39" s="71">
        <v>264.58899242704433</v>
      </c>
      <c r="AJ39" s="71">
        <v>273.64336859374924</v>
      </c>
      <c r="AK39" s="71">
        <v>268.61315961224653</v>
      </c>
      <c r="AL39" s="71">
        <v>242.45607290843225</v>
      </c>
      <c r="AM39" s="71">
        <v>243.46211470473278</v>
      </c>
      <c r="AN39" s="71">
        <v>288.7339955382575</v>
      </c>
      <c r="AO39" s="71">
        <v>250.50440727883662</v>
      </c>
      <c r="AP39" s="71">
        <v>258.552741649241</v>
      </c>
      <c r="AQ39" s="71">
        <v>237.4258639269295</v>
      </c>
      <c r="AR39" s="71">
        <v>243.46211470473278</v>
      </c>
      <c r="AS39" s="71">
        <v>205.23252644531195</v>
      </c>
      <c r="AT39" s="71">
        <v>265.59503422334484</v>
      </c>
      <c r="AU39" s="71">
        <v>236.41982213062894</v>
      </c>
      <c r="AV39" s="71">
        <v>230.38357135282567</v>
      </c>
      <c r="AW39" s="71">
        <v>238.43190572323005</v>
      </c>
      <c r="AX39" s="71">
        <v>210.2627354268147</v>
      </c>
      <c r="AY39" s="71">
        <v>197.18419207490754</v>
      </c>
      <c r="AZ39" s="71">
        <v>222.33523698242126</v>
      </c>
      <c r="BA39" s="71">
        <v>180.08148153779823</v>
      </c>
      <c r="BB39" s="71">
        <v>157.94856201918614</v>
      </c>
      <c r="BC39" s="71">
        <v>165.99689638959055</v>
      </c>
      <c r="BD39" s="71">
        <v>173.0391889636944</v>
      </c>
      <c r="BE39" s="71">
        <v>183.09960692669986</v>
      </c>
      <c r="BF39" s="71">
        <v>122.73709914866694</v>
      </c>
      <c r="BG39" s="71">
        <v>171.02710537109328</v>
      </c>
      <c r="BH39" s="71">
        <v>173.0391889636944</v>
      </c>
      <c r="BI39" s="71">
        <v>153.92439483398397</v>
      </c>
      <c r="BJ39" s="71">
        <v>132.79751711167242</v>
      </c>
      <c r="BK39" s="71">
        <v>137.8277260931752</v>
      </c>
      <c r="BL39" s="71">
        <v>129.77939172277078</v>
      </c>
      <c r="BM39" s="71">
        <v>122.51873738829634</v>
      </c>
      <c r="BN39" s="71">
        <v>120.51023349668492</v>
      </c>
      <c r="BO39" s="71">
        <v>121.51448544249064</v>
      </c>
      <c r="BP39" s="71">
        <v>96.40818679734794</v>
      </c>
      <c r="BQ39" s="71">
        <v>103.43795041798789</v>
      </c>
      <c r="BR39" s="71">
        <v>77.3273998270395</v>
      </c>
      <c r="BS39" s="71">
        <v>77.3273998270395</v>
      </c>
      <c r="BT39" s="71">
        <v>63.267872585759584</v>
      </c>
      <c r="BU39" s="71">
        <v>55.23385701931392</v>
      </c>
      <c r="BV39" s="71">
        <v>70.29763620639955</v>
      </c>
      <c r="BW39" s="71">
        <v>56.23810896511963</v>
      </c>
      <c r="BX39" s="71">
        <v>54.22960507350822</v>
      </c>
      <c r="BY39" s="71">
        <v>39.1658258864226</v>
      </c>
      <c r="BZ39" s="71">
        <v>50.21259729028539</v>
      </c>
      <c r="CA39" s="71">
        <v>29.123306428365524</v>
      </c>
      <c r="CB39" s="71">
        <v>35.14881810319977</v>
      </c>
      <c r="CC39" s="71">
        <v>31.13181031997694</v>
      </c>
      <c r="CD39" s="71">
        <v>42.17858172383972</v>
      </c>
      <c r="CE39" s="71">
        <v>38.16157394061689</v>
      </c>
      <c r="CF39" s="71">
        <v>18.07653502450274</v>
      </c>
      <c r="CG39" s="71">
        <v>16.068031132891324</v>
      </c>
      <c r="CH39" s="71">
        <v>22.09354280772557</v>
      </c>
      <c r="CI39" s="71">
        <v>11.046771403862785</v>
      </c>
      <c r="CJ39" s="71">
        <v>16.068031132891324</v>
      </c>
      <c r="CK39" s="71">
        <v>12.051023349668492</v>
      </c>
      <c r="CL39" s="71">
        <v>9.03826751225137</v>
      </c>
      <c r="CM39" s="71">
        <v>11.046771403862785</v>
      </c>
      <c r="CN39" s="71">
        <v>8.034015566445662</v>
      </c>
      <c r="CO39" s="71">
        <v>7.029763620639954</v>
      </c>
      <c r="CP39" s="71">
        <v>1.0042519458057078</v>
      </c>
      <c r="CQ39" s="71">
        <v>6.025511674834246</v>
      </c>
      <c r="CR39" s="71">
        <v>2.0085038916114155</v>
      </c>
      <c r="CS39" s="71">
        <v>2.0085038916114155</v>
      </c>
      <c r="CT39" s="71">
        <v>0</v>
      </c>
      <c r="CU39" s="71">
        <v>1.0042519458057078</v>
      </c>
      <c r="CV39" s="71">
        <v>0</v>
      </c>
      <c r="CW39" s="71">
        <v>0</v>
      </c>
      <c r="CX39" s="71">
        <v>0</v>
      </c>
      <c r="CY39" s="71">
        <v>0</v>
      </c>
      <c r="CZ39" s="71">
        <v>0</v>
      </c>
      <c r="DA39" s="71">
        <v>0</v>
      </c>
      <c r="DB39" s="71">
        <v>0</v>
      </c>
      <c r="DC39" s="234">
        <v>13952</v>
      </c>
      <c r="DI39" s="13" t="s">
        <v>40</v>
      </c>
      <c r="DJ39" s="44" t="s">
        <v>40</v>
      </c>
      <c r="DK39" s="44" t="s">
        <v>40</v>
      </c>
      <c r="DL39" s="44" t="s">
        <v>40</v>
      </c>
      <c r="DM39" s="44" t="s">
        <v>40</v>
      </c>
      <c r="DN39" s="44" t="s">
        <v>40</v>
      </c>
      <c r="DO39" s="44" t="s">
        <v>40</v>
      </c>
      <c r="DP39" s="44" t="s">
        <v>40</v>
      </c>
      <c r="DQ39" s="44" t="s">
        <v>40</v>
      </c>
      <c r="DR39" s="44" t="s">
        <v>40</v>
      </c>
      <c r="DS39" s="44" t="s">
        <v>40</v>
      </c>
      <c r="DT39" s="44" t="s">
        <v>40</v>
      </c>
      <c r="DU39" s="44" t="s">
        <v>40</v>
      </c>
      <c r="DV39" s="44" t="s">
        <v>40</v>
      </c>
      <c r="DW39" s="44" t="s">
        <v>40</v>
      </c>
      <c r="DX39" s="44" t="s">
        <v>40</v>
      </c>
      <c r="DY39" s="44" t="s">
        <v>40</v>
      </c>
      <c r="DZ39" s="44" t="s">
        <v>40</v>
      </c>
      <c r="EA39" s="44" t="s">
        <v>40</v>
      </c>
      <c r="EB39" s="44" t="s">
        <v>40</v>
      </c>
      <c r="EC39" s="44" t="s">
        <v>40</v>
      </c>
      <c r="ED39" s="44" t="s">
        <v>40</v>
      </c>
      <c r="EE39" s="44" t="s">
        <v>40</v>
      </c>
      <c r="EF39" s="44" t="s">
        <v>40</v>
      </c>
      <c r="EG39" s="44" t="s">
        <v>40</v>
      </c>
      <c r="EH39" s="44" t="s">
        <v>40</v>
      </c>
      <c r="EI39" s="44" t="s">
        <v>40</v>
      </c>
      <c r="EJ39" s="44" t="s">
        <v>40</v>
      </c>
      <c r="EK39" s="44" t="s">
        <v>40</v>
      </c>
      <c r="EL39" s="44" t="s">
        <v>40</v>
      </c>
      <c r="EM39" s="44" t="s">
        <v>40</v>
      </c>
      <c r="EN39" s="44" t="s">
        <v>40</v>
      </c>
      <c r="EO39" s="44" t="s">
        <v>40</v>
      </c>
      <c r="EP39" s="44" t="s">
        <v>40</v>
      </c>
      <c r="EQ39" s="44" t="s">
        <v>40</v>
      </c>
      <c r="ER39" s="44" t="s">
        <v>40</v>
      </c>
      <c r="ES39" s="44" t="s">
        <v>40</v>
      </c>
    </row>
    <row r="40" spans="2:107" ht="21.75">
      <c r="B40" s="51"/>
      <c r="C40" s="52"/>
      <c r="D40" s="50" t="s">
        <v>37</v>
      </c>
      <c r="E40" s="71">
        <v>143.25625403196904</v>
      </c>
      <c r="F40" s="71">
        <v>181.32434950899577</v>
      </c>
      <c r="G40" s="71">
        <v>182.32614149523332</v>
      </c>
      <c r="H40" s="71">
        <v>178.31897355028315</v>
      </c>
      <c r="I40" s="71">
        <v>196.35122930255895</v>
      </c>
      <c r="J40" s="71">
        <v>162.29030177048242</v>
      </c>
      <c r="K40" s="71">
        <v>181.32434950899577</v>
      </c>
      <c r="L40" s="71">
        <v>174.31180560533295</v>
      </c>
      <c r="M40" s="71">
        <v>148.26521396315675</v>
      </c>
      <c r="N40" s="71">
        <v>167.29926170167013</v>
      </c>
      <c r="O40" s="71">
        <v>174.31180560533295</v>
      </c>
      <c r="P40" s="71">
        <v>200.35839724750915</v>
      </c>
      <c r="Q40" s="71">
        <v>190.34047738513368</v>
      </c>
      <c r="R40" s="71">
        <v>230.4121568346355</v>
      </c>
      <c r="S40" s="71">
        <v>210.3763171098846</v>
      </c>
      <c r="T40" s="71">
        <v>251.6366040692816</v>
      </c>
      <c r="U40" s="71">
        <v>220.55797966231853</v>
      </c>
      <c r="V40" s="71">
        <v>227.57573356066504</v>
      </c>
      <c r="W40" s="71">
        <v>212.5376894927797</v>
      </c>
      <c r="X40" s="71">
        <v>224.56812474708795</v>
      </c>
      <c r="Y40" s="71">
        <v>212.5376894927797</v>
      </c>
      <c r="Z40" s="71">
        <v>260.65943051001284</v>
      </c>
      <c r="AA40" s="71">
        <v>240.60870508616568</v>
      </c>
      <c r="AB40" s="71">
        <v>205.51993559443318</v>
      </c>
      <c r="AC40" s="71">
        <v>196.49710915370196</v>
      </c>
      <c r="AD40" s="71">
        <v>210.53261695039495</v>
      </c>
      <c r="AE40" s="71">
        <v>237.6010962725886</v>
      </c>
      <c r="AF40" s="71">
        <v>201.50979050966376</v>
      </c>
      <c r="AG40" s="71">
        <v>210.53261695039495</v>
      </c>
      <c r="AH40" s="71">
        <v>227.57573356066504</v>
      </c>
      <c r="AI40" s="71">
        <v>238.60363254378095</v>
      </c>
      <c r="AJ40" s="71">
        <v>264.66957559478226</v>
      </c>
      <c r="AK40" s="71">
        <v>264.66957559478226</v>
      </c>
      <c r="AL40" s="71">
        <v>228.5782698318574</v>
      </c>
      <c r="AM40" s="71">
        <v>232.58841491662682</v>
      </c>
      <c r="AN40" s="71">
        <v>239.6061688149733</v>
      </c>
      <c r="AO40" s="71">
        <v>237.6010962725886</v>
      </c>
      <c r="AP40" s="71">
        <v>283.717764747437</v>
      </c>
      <c r="AQ40" s="71">
        <v>250.63406779808923</v>
      </c>
      <c r="AR40" s="71">
        <v>216.5478345775491</v>
      </c>
      <c r="AS40" s="71">
        <v>231.58587864543446</v>
      </c>
      <c r="AT40" s="71">
        <v>257.6518216964357</v>
      </c>
      <c r="AU40" s="71">
        <v>226.5731972894727</v>
      </c>
      <c r="AV40" s="71">
        <v>227.57573356066504</v>
      </c>
      <c r="AW40" s="71">
        <v>219.55544339112618</v>
      </c>
      <c r="AX40" s="71">
        <v>195.4945728825096</v>
      </c>
      <c r="AY40" s="71">
        <v>216.5478345775491</v>
      </c>
      <c r="AZ40" s="71">
        <v>234.59348745901153</v>
      </c>
      <c r="BA40" s="71">
        <v>157.39819457720003</v>
      </c>
      <c r="BB40" s="71">
        <v>138.35000542454526</v>
      </c>
      <c r="BC40" s="71">
        <v>163.4134122043542</v>
      </c>
      <c r="BD40" s="71">
        <v>190.48189152654783</v>
      </c>
      <c r="BE40" s="71">
        <v>185.46921017058605</v>
      </c>
      <c r="BF40" s="71">
        <v>161.40833966196948</v>
      </c>
      <c r="BG40" s="71">
        <v>143.36268678050703</v>
      </c>
      <c r="BH40" s="71">
        <v>154.39058576362297</v>
      </c>
      <c r="BI40" s="71">
        <v>151.3829769500459</v>
      </c>
      <c r="BJ40" s="71">
        <v>117.29674372950576</v>
      </c>
      <c r="BK40" s="71">
        <v>140.35507796692997</v>
      </c>
      <c r="BL40" s="71">
        <v>118.29928000069812</v>
      </c>
      <c r="BM40" s="71">
        <v>120.21503834850549</v>
      </c>
      <c r="BN40" s="71">
        <v>135.24191814206867</v>
      </c>
      <c r="BO40" s="71">
        <v>146.26162999068168</v>
      </c>
      <c r="BP40" s="71">
        <v>91.16307074761666</v>
      </c>
      <c r="BQ40" s="71">
        <v>101.18099060999212</v>
      </c>
      <c r="BR40" s="71">
        <v>130.23295821088095</v>
      </c>
      <c r="BS40" s="71">
        <v>89.15948677514157</v>
      </c>
      <c r="BT40" s="71">
        <v>80.14335889900366</v>
      </c>
      <c r="BU40" s="71">
        <v>76.13619095405348</v>
      </c>
      <c r="BV40" s="71">
        <v>71.12723102286574</v>
      </c>
      <c r="BW40" s="71">
        <v>64.11468711920293</v>
      </c>
      <c r="BX40" s="71">
        <v>73.13081499534084</v>
      </c>
      <c r="BY40" s="71">
        <v>66.11827109167801</v>
      </c>
      <c r="BZ40" s="71">
        <v>63.11289513296538</v>
      </c>
      <c r="CA40" s="71">
        <v>52.09318328435238</v>
      </c>
      <c r="CB40" s="71">
        <v>55.09855924306501</v>
      </c>
      <c r="CC40" s="71">
        <v>45.080639380689554</v>
      </c>
      <c r="CD40" s="71">
        <v>45.080639380689554</v>
      </c>
      <c r="CE40" s="71">
        <v>50.089599311877286</v>
      </c>
      <c r="CF40" s="71">
        <v>60.107519174252744</v>
      </c>
      <c r="CG40" s="71">
        <v>30.053759587126372</v>
      </c>
      <c r="CH40" s="71">
        <v>30.053759587126372</v>
      </c>
      <c r="CI40" s="71">
        <v>31.055551573363918</v>
      </c>
      <c r="CJ40" s="71">
        <v>31.055551573363918</v>
      </c>
      <c r="CK40" s="71">
        <v>22.039423697226006</v>
      </c>
      <c r="CL40" s="71">
        <v>17.030463766038277</v>
      </c>
      <c r="CM40" s="71">
        <v>11.019711848613003</v>
      </c>
      <c r="CN40" s="71">
        <v>18.032255752275823</v>
      </c>
      <c r="CO40" s="71">
        <v>7.01254390366282</v>
      </c>
      <c r="CP40" s="71">
        <v>7.01254390366282</v>
      </c>
      <c r="CQ40" s="71">
        <v>5.008959931187729</v>
      </c>
      <c r="CR40" s="71">
        <v>3.005375958712637</v>
      </c>
      <c r="CS40" s="71">
        <v>3.005375958712637</v>
      </c>
      <c r="CT40" s="71">
        <v>1.0017919862375457</v>
      </c>
      <c r="CU40" s="71">
        <v>1.0017919862375457</v>
      </c>
      <c r="CV40" s="71">
        <v>0</v>
      </c>
      <c r="CW40" s="71">
        <v>1.0017919862375457</v>
      </c>
      <c r="CX40" s="71">
        <v>0</v>
      </c>
      <c r="CY40" s="71">
        <v>0</v>
      </c>
      <c r="CZ40" s="71">
        <v>0</v>
      </c>
      <c r="DA40" s="71">
        <v>0</v>
      </c>
      <c r="DB40" s="71">
        <v>0</v>
      </c>
      <c r="DC40" s="234">
        <v>13983</v>
      </c>
    </row>
    <row r="41" spans="2:107" ht="21.75">
      <c r="B41" s="53"/>
      <c r="C41" s="54"/>
      <c r="D41" s="50" t="s">
        <v>38</v>
      </c>
      <c r="E41" s="71">
        <f aca="true" t="shared" si="24" ref="E41:BP41">SUM(E39:E40)</f>
        <v>333.0598717892478</v>
      </c>
      <c r="F41" s="71">
        <f t="shared" si="24"/>
        <v>370.1237153204688</v>
      </c>
      <c r="G41" s="71">
        <f t="shared" si="24"/>
        <v>378.15527092734635</v>
      </c>
      <c r="H41" s="71">
        <f t="shared" si="24"/>
        <v>372.1395990907847</v>
      </c>
      <c r="I41" s="71">
        <f t="shared" si="24"/>
        <v>357.0315406314722</v>
      </c>
      <c r="J41" s="71">
        <f t="shared" si="24"/>
        <v>353.0981714735669</v>
      </c>
      <c r="K41" s="71">
        <f t="shared" si="24"/>
        <v>355.0599361333832</v>
      </c>
      <c r="L41" s="71">
        <f t="shared" si="24"/>
        <v>389.2217220077544</v>
      </c>
      <c r="M41" s="71">
        <f t="shared" si="24"/>
        <v>310.9540291836814</v>
      </c>
      <c r="N41" s="71">
        <f t="shared" si="24"/>
        <v>355.09437556733747</v>
      </c>
      <c r="O41" s="71">
        <f t="shared" si="24"/>
        <v>357.08565974197177</v>
      </c>
      <c r="P41" s="71">
        <f t="shared" si="24"/>
        <v>410.2470539209021</v>
      </c>
      <c r="Q41" s="71">
        <f t="shared" si="24"/>
        <v>397.2163782211095</v>
      </c>
      <c r="R41" s="71">
        <f t="shared" si="24"/>
        <v>499.5516783105652</v>
      </c>
      <c r="S41" s="71">
        <f t="shared" si="24"/>
        <v>453.4052879948659</v>
      </c>
      <c r="T41" s="71">
        <f t="shared" si="24"/>
        <v>501.1349695518177</v>
      </c>
      <c r="U41" s="71">
        <f t="shared" si="24"/>
        <v>482.1288467004612</v>
      </c>
      <c r="V41" s="71">
        <f t="shared" si="24"/>
        <v>447.89888695048523</v>
      </c>
      <c r="W41" s="71">
        <f t="shared" si="24"/>
        <v>448.95751162340866</v>
      </c>
      <c r="X41" s="71">
        <f t="shared" si="24"/>
        <v>458.9758632851158</v>
      </c>
      <c r="Y41" s="71">
        <f t="shared" si="24"/>
        <v>445.93938623450697</v>
      </c>
      <c r="Z41" s="71">
        <f t="shared" si="24"/>
        <v>458.8496643812209</v>
      </c>
      <c r="AA41" s="71">
        <f t="shared" si="24"/>
        <v>435.7808135684721</v>
      </c>
      <c r="AB41" s="71">
        <f t="shared" si="24"/>
        <v>369.5047483914226</v>
      </c>
      <c r="AC41" s="71">
        <f t="shared" si="24"/>
        <v>390.66317583970783</v>
      </c>
      <c r="AD41" s="71">
        <f t="shared" si="24"/>
        <v>397.656391062297</v>
      </c>
      <c r="AE41" s="71">
        <f t="shared" si="24"/>
        <v>473.014876606917</v>
      </c>
      <c r="AF41" s="71">
        <f t="shared" si="24"/>
        <v>427.8691946772872</v>
      </c>
      <c r="AG41" s="71">
        <f t="shared" si="24"/>
        <v>431.8618121365157</v>
      </c>
      <c r="AH41" s="71">
        <f t="shared" si="24"/>
        <v>467.0136810801956</v>
      </c>
      <c r="AI41" s="71">
        <f t="shared" si="24"/>
        <v>503.19262497082525</v>
      </c>
      <c r="AJ41" s="71">
        <f t="shared" si="24"/>
        <v>538.3129441885314</v>
      </c>
      <c r="AK41" s="71">
        <f t="shared" si="24"/>
        <v>533.2827352070287</v>
      </c>
      <c r="AL41" s="71">
        <f t="shared" si="24"/>
        <v>471.0343427402896</v>
      </c>
      <c r="AM41" s="71">
        <f t="shared" si="24"/>
        <v>476.0505296213596</v>
      </c>
      <c r="AN41" s="71">
        <f t="shared" si="24"/>
        <v>528.3401643532308</v>
      </c>
      <c r="AO41" s="71">
        <f t="shared" si="24"/>
        <v>488.1055035514252</v>
      </c>
      <c r="AP41" s="71">
        <f t="shared" si="24"/>
        <v>542.270506396678</v>
      </c>
      <c r="AQ41" s="71">
        <f t="shared" si="24"/>
        <v>488.0599317250187</v>
      </c>
      <c r="AR41" s="71">
        <f t="shared" si="24"/>
        <v>460.0099492822819</v>
      </c>
      <c r="AS41" s="71">
        <f t="shared" si="24"/>
        <v>436.8184050907464</v>
      </c>
      <c r="AT41" s="71">
        <f t="shared" si="24"/>
        <v>523.2468559197805</v>
      </c>
      <c r="AU41" s="71">
        <f t="shared" si="24"/>
        <v>462.99301942010163</v>
      </c>
      <c r="AV41" s="71">
        <f t="shared" si="24"/>
        <v>457.9593049134907</v>
      </c>
      <c r="AW41" s="71">
        <f t="shared" si="24"/>
        <v>457.9873491143562</v>
      </c>
      <c r="AX41" s="71">
        <f t="shared" si="24"/>
        <v>405.7573083093243</v>
      </c>
      <c r="AY41" s="71">
        <f t="shared" si="24"/>
        <v>413.7320266524566</v>
      </c>
      <c r="AZ41" s="71">
        <f t="shared" si="24"/>
        <v>456.9287244414328</v>
      </c>
      <c r="BA41" s="71">
        <f t="shared" si="24"/>
        <v>337.47967611499826</v>
      </c>
      <c r="BB41" s="71">
        <f t="shared" si="24"/>
        <v>296.2985674437314</v>
      </c>
      <c r="BC41" s="71">
        <f t="shared" si="24"/>
        <v>329.4103085939447</v>
      </c>
      <c r="BD41" s="71">
        <f t="shared" si="24"/>
        <v>363.5210804902422</v>
      </c>
      <c r="BE41" s="71">
        <f t="shared" si="24"/>
        <v>368.5688170972859</v>
      </c>
      <c r="BF41" s="71">
        <f t="shared" si="24"/>
        <v>284.1454388106364</v>
      </c>
      <c r="BG41" s="71">
        <f t="shared" si="24"/>
        <v>314.3897921516003</v>
      </c>
      <c r="BH41" s="71">
        <f t="shared" si="24"/>
        <v>327.42977472731735</v>
      </c>
      <c r="BI41" s="71">
        <f t="shared" si="24"/>
        <v>305.3073717840299</v>
      </c>
      <c r="BJ41" s="71">
        <f t="shared" si="24"/>
        <v>250.0942608411782</v>
      </c>
      <c r="BK41" s="71">
        <f t="shared" si="24"/>
        <v>278.1828040601051</v>
      </c>
      <c r="BL41" s="71">
        <f t="shared" si="24"/>
        <v>248.07867172346891</v>
      </c>
      <c r="BM41" s="71">
        <f t="shared" si="24"/>
        <v>242.73377573680182</v>
      </c>
      <c r="BN41" s="71">
        <f t="shared" si="24"/>
        <v>255.7521516387536</v>
      </c>
      <c r="BO41" s="71">
        <f t="shared" si="24"/>
        <v>267.7761154331723</v>
      </c>
      <c r="BP41" s="71">
        <f t="shared" si="24"/>
        <v>187.5712575449646</v>
      </c>
      <c r="BQ41" s="71">
        <f aca="true" t="shared" si="25" ref="BQ41:DB41">SUM(BQ39:BQ40)</f>
        <v>204.61894102798001</v>
      </c>
      <c r="BR41" s="71">
        <f t="shared" si="25"/>
        <v>207.56035803792045</v>
      </c>
      <c r="BS41" s="71">
        <f t="shared" si="25"/>
        <v>166.48688660218107</v>
      </c>
      <c r="BT41" s="71">
        <f t="shared" si="25"/>
        <v>143.41123148476325</v>
      </c>
      <c r="BU41" s="71">
        <f t="shared" si="25"/>
        <v>131.3700479733674</v>
      </c>
      <c r="BV41" s="71">
        <f t="shared" si="25"/>
        <v>141.4248672292653</v>
      </c>
      <c r="BW41" s="71">
        <f t="shared" si="25"/>
        <v>120.35279608432256</v>
      </c>
      <c r="BX41" s="71">
        <f t="shared" si="25"/>
        <v>127.36042006884907</v>
      </c>
      <c r="BY41" s="71">
        <f t="shared" si="25"/>
        <v>105.28409697810062</v>
      </c>
      <c r="BZ41" s="71">
        <f t="shared" si="25"/>
        <v>113.32549242325076</v>
      </c>
      <c r="CA41" s="71">
        <f t="shared" si="25"/>
        <v>81.2164897127179</v>
      </c>
      <c r="CB41" s="71">
        <f t="shared" si="25"/>
        <v>90.24737734626478</v>
      </c>
      <c r="CC41" s="71">
        <f t="shared" si="25"/>
        <v>76.2124497006665</v>
      </c>
      <c r="CD41" s="71">
        <f t="shared" si="25"/>
        <v>87.25922110452927</v>
      </c>
      <c r="CE41" s="71">
        <f t="shared" si="25"/>
        <v>88.25117325249417</v>
      </c>
      <c r="CF41" s="71">
        <f t="shared" si="25"/>
        <v>78.18405419875549</v>
      </c>
      <c r="CG41" s="71">
        <f t="shared" si="25"/>
        <v>46.1217907200177</v>
      </c>
      <c r="CH41" s="71">
        <f t="shared" si="25"/>
        <v>52.14730239485194</v>
      </c>
      <c r="CI41" s="71">
        <f t="shared" si="25"/>
        <v>42.102322977226706</v>
      </c>
      <c r="CJ41" s="71">
        <f t="shared" si="25"/>
        <v>47.12358270625524</v>
      </c>
      <c r="CK41" s="71">
        <f t="shared" si="25"/>
        <v>34.0904470468945</v>
      </c>
      <c r="CL41" s="71">
        <f t="shared" si="25"/>
        <v>26.068731278289647</v>
      </c>
      <c r="CM41" s="71">
        <f t="shared" si="25"/>
        <v>22.066483252475788</v>
      </c>
      <c r="CN41" s="71">
        <f t="shared" si="25"/>
        <v>26.066271318721483</v>
      </c>
      <c r="CO41" s="71">
        <f t="shared" si="25"/>
        <v>14.042307524302775</v>
      </c>
      <c r="CP41" s="71">
        <f t="shared" si="25"/>
        <v>8.016795849468528</v>
      </c>
      <c r="CQ41" s="71">
        <f t="shared" si="25"/>
        <v>11.034471606021974</v>
      </c>
      <c r="CR41" s="71">
        <f t="shared" si="25"/>
        <v>5.013879850324052</v>
      </c>
      <c r="CS41" s="71">
        <f t="shared" si="25"/>
        <v>5.013879850324052</v>
      </c>
      <c r="CT41" s="71">
        <f t="shared" si="25"/>
        <v>1.0017919862375457</v>
      </c>
      <c r="CU41" s="71">
        <f t="shared" si="25"/>
        <v>2.0060439320432533</v>
      </c>
      <c r="CV41" s="71">
        <f t="shared" si="25"/>
        <v>0</v>
      </c>
      <c r="CW41" s="71">
        <f t="shared" si="25"/>
        <v>1.0017919862375457</v>
      </c>
      <c r="CX41" s="71">
        <f t="shared" si="25"/>
        <v>0</v>
      </c>
      <c r="CY41" s="71">
        <f t="shared" si="25"/>
        <v>0</v>
      </c>
      <c r="CZ41" s="71">
        <f t="shared" si="25"/>
        <v>0</v>
      </c>
      <c r="DA41" s="71">
        <f t="shared" si="25"/>
        <v>0</v>
      </c>
      <c r="DB41" s="71">
        <f t="shared" si="25"/>
        <v>0</v>
      </c>
      <c r="DC41" s="234">
        <f>SUM(E41:DB41)</f>
        <v>27935.000000000004</v>
      </c>
    </row>
    <row r="42" spans="2:149" ht="21.75">
      <c r="B42" s="47">
        <v>14</v>
      </c>
      <c r="C42" s="48" t="s">
        <v>74</v>
      </c>
      <c r="D42" s="50" t="s">
        <v>36</v>
      </c>
      <c r="E42" s="71">
        <v>422.3814666810671</v>
      </c>
      <c r="F42" s="71">
        <v>411.31909493465815</v>
      </c>
      <c r="G42" s="71">
        <v>445.5118803326493</v>
      </c>
      <c r="H42" s="71">
        <v>485.7386866832271</v>
      </c>
      <c r="I42" s="71">
        <v>440.4835295388271</v>
      </c>
      <c r="J42" s="71">
        <v>467.6366238254671</v>
      </c>
      <c r="K42" s="71">
        <v>478.698995571876</v>
      </c>
      <c r="L42" s="71">
        <v>481.71600604816933</v>
      </c>
      <c r="M42" s="71">
        <v>456.5742520790582</v>
      </c>
      <c r="N42" s="71">
        <v>483.7273463656982</v>
      </c>
      <c r="O42" s="71">
        <v>460.596932714116</v>
      </c>
      <c r="P42" s="71">
        <v>514.9031212873961</v>
      </c>
      <c r="Q42" s="71">
        <v>512.8917809698671</v>
      </c>
      <c r="R42" s="71">
        <v>622.5098282751917</v>
      </c>
      <c r="S42" s="71">
        <v>633.5722000216006</v>
      </c>
      <c r="T42" s="71">
        <v>662.2887634805686</v>
      </c>
      <c r="U42" s="71">
        <v>633.0997450292973</v>
      </c>
      <c r="V42" s="71">
        <v>632.0932271516673</v>
      </c>
      <c r="W42" s="71">
        <v>623.0345662529969</v>
      </c>
      <c r="X42" s="71">
        <v>603.910726578026</v>
      </c>
      <c r="Y42" s="71">
        <v>626.054119885887</v>
      </c>
      <c r="Z42" s="71">
        <v>532.447957266293</v>
      </c>
      <c r="AA42" s="71">
        <v>436.82875889143884</v>
      </c>
      <c r="AB42" s="71">
        <v>517.3501891018424</v>
      </c>
      <c r="AC42" s="71">
        <v>526.4088500005128</v>
      </c>
      <c r="AD42" s="71">
        <v>599.8846550675058</v>
      </c>
      <c r="AE42" s="71">
        <v>596.8651014346158</v>
      </c>
      <c r="AF42" s="71">
        <v>628.0671556411471</v>
      </c>
      <c r="AG42" s="71">
        <v>619.0084947424767</v>
      </c>
      <c r="AH42" s="71">
        <v>670.340906501609</v>
      </c>
      <c r="AI42" s="71">
        <v>666.3148349910888</v>
      </c>
      <c r="AJ42" s="71">
        <v>651.2170668266381</v>
      </c>
      <c r="AK42" s="71">
        <v>695.50385344236</v>
      </c>
      <c r="AL42" s="71">
        <v>633.0997450292973</v>
      </c>
      <c r="AM42" s="71">
        <v>685.4386746660596</v>
      </c>
      <c r="AN42" s="71">
        <v>670.340906501609</v>
      </c>
      <c r="AO42" s="71">
        <v>736.7710864251918</v>
      </c>
      <c r="AP42" s="71">
        <v>802.1947484711446</v>
      </c>
      <c r="AQ42" s="71">
        <v>744.8232294462322</v>
      </c>
      <c r="AR42" s="71">
        <v>757.9079618554227</v>
      </c>
      <c r="AS42" s="71">
        <v>718.653764627851</v>
      </c>
      <c r="AT42" s="71">
        <v>704.5625143410304</v>
      </c>
      <c r="AU42" s="71">
        <v>654.2366204595282</v>
      </c>
      <c r="AV42" s="71">
        <v>728.7189434041514</v>
      </c>
      <c r="AW42" s="71">
        <v>576.7347438820149</v>
      </c>
      <c r="AX42" s="71">
        <v>609.9498338438063</v>
      </c>
      <c r="AY42" s="71">
        <v>568.6826008609745</v>
      </c>
      <c r="AZ42" s="71">
        <v>565.6630472280845</v>
      </c>
      <c r="BA42" s="71">
        <v>504.26545669265175</v>
      </c>
      <c r="BB42" s="71">
        <v>489.1676885282011</v>
      </c>
      <c r="BC42" s="71">
        <v>441.8613482795891</v>
      </c>
      <c r="BD42" s="71">
        <v>469.03733097560024</v>
      </c>
      <c r="BE42" s="71">
        <v>454.9460806887796</v>
      </c>
      <c r="BF42" s="71">
        <v>401.6006331743873</v>
      </c>
      <c r="BG42" s="71">
        <v>403.6136689296474</v>
      </c>
      <c r="BH42" s="71">
        <v>453.9395628111496</v>
      </c>
      <c r="BI42" s="71">
        <v>347.248667782365</v>
      </c>
      <c r="BJ42" s="71">
        <v>386.50286500993667</v>
      </c>
      <c r="BK42" s="71">
        <v>351.27473929288516</v>
      </c>
      <c r="BL42" s="71">
        <v>339.1965247613246</v>
      </c>
      <c r="BM42" s="71">
        <v>345.95053461496923</v>
      </c>
      <c r="BN42" s="71">
        <v>326.84280159844474</v>
      </c>
      <c r="BO42" s="71">
        <v>313.769089534507</v>
      </c>
      <c r="BP42" s="71">
        <v>276.55929366022247</v>
      </c>
      <c r="BQ42" s="71">
        <v>268.5139323901069</v>
      </c>
      <c r="BR42" s="71">
        <v>233.31547683335134</v>
      </c>
      <c r="BS42" s="71">
        <v>236.33248730964468</v>
      </c>
      <c r="BT42" s="71">
        <v>197.1113511178313</v>
      </c>
      <c r="BU42" s="71">
        <v>176.9979479425424</v>
      </c>
      <c r="BV42" s="71">
        <v>160.90722540231127</v>
      </c>
      <c r="BW42" s="71">
        <v>151.85619397343126</v>
      </c>
      <c r="BX42" s="71">
        <v>131.74279079814235</v>
      </c>
      <c r="BY42" s="71">
        <v>131.74279079814235</v>
      </c>
      <c r="BZ42" s="71">
        <v>132.7484609569068</v>
      </c>
      <c r="CA42" s="71">
        <v>100.56701587644454</v>
      </c>
      <c r="CB42" s="71">
        <v>75.42526190733341</v>
      </c>
      <c r="CC42" s="71">
        <v>81.45928285992008</v>
      </c>
      <c r="CD42" s="71">
        <v>105.59536667026677</v>
      </c>
      <c r="CE42" s="71">
        <v>80.45361270115563</v>
      </c>
      <c r="CF42" s="71">
        <v>49.277837779457826</v>
      </c>
      <c r="CG42" s="71">
        <v>46.26082730316449</v>
      </c>
      <c r="CH42" s="71">
        <v>41.23247650934226</v>
      </c>
      <c r="CI42" s="71">
        <v>27.153094286640027</v>
      </c>
      <c r="CJ42" s="71">
        <v>30.170104762933363</v>
      </c>
      <c r="CK42" s="71">
        <v>28.158764445404472</v>
      </c>
      <c r="CL42" s="71">
        <v>21.119073334053354</v>
      </c>
      <c r="CM42" s="71">
        <v>11.0623717464089</v>
      </c>
      <c r="CN42" s="71">
        <v>10.056701587644454</v>
      </c>
      <c r="CO42" s="71">
        <v>9.051031428880009</v>
      </c>
      <c r="CP42" s="71">
        <v>11.0623717464089</v>
      </c>
      <c r="CQ42" s="71">
        <v>4.022680635057782</v>
      </c>
      <c r="CR42" s="71">
        <v>3.0170104762933363</v>
      </c>
      <c r="CS42" s="71">
        <v>3.0170104762933363</v>
      </c>
      <c r="CT42" s="71">
        <v>2.011340317528891</v>
      </c>
      <c r="CU42" s="71">
        <v>4.022680635057782</v>
      </c>
      <c r="CV42" s="71">
        <v>0</v>
      </c>
      <c r="CW42" s="71">
        <v>0</v>
      </c>
      <c r="CX42" s="71">
        <v>0</v>
      </c>
      <c r="CY42" s="71">
        <v>0</v>
      </c>
      <c r="CZ42" s="71">
        <v>0</v>
      </c>
      <c r="DA42" s="71">
        <v>0</v>
      </c>
      <c r="DB42" s="71">
        <v>0</v>
      </c>
      <c r="DC42" s="234">
        <v>37268</v>
      </c>
      <c r="DI42" s="13" t="s">
        <v>40</v>
      </c>
      <c r="DJ42" s="44" t="s">
        <v>40</v>
      </c>
      <c r="DK42" s="44" t="s">
        <v>40</v>
      </c>
      <c r="DL42" s="44" t="s">
        <v>40</v>
      </c>
      <c r="DM42" s="44" t="s">
        <v>40</v>
      </c>
      <c r="DN42" s="44" t="s">
        <v>40</v>
      </c>
      <c r="DO42" s="44" t="s">
        <v>40</v>
      </c>
      <c r="DP42" s="44" t="s">
        <v>40</v>
      </c>
      <c r="DQ42" s="44" t="s">
        <v>40</v>
      </c>
      <c r="DR42" s="44" t="s">
        <v>40</v>
      </c>
      <c r="DS42" s="44" t="s">
        <v>40</v>
      </c>
      <c r="DT42" s="44" t="s">
        <v>40</v>
      </c>
      <c r="DU42" s="44" t="s">
        <v>40</v>
      </c>
      <c r="DV42" s="44" t="s">
        <v>40</v>
      </c>
      <c r="DW42" s="44" t="s">
        <v>40</v>
      </c>
      <c r="DX42" s="44" t="s">
        <v>40</v>
      </c>
      <c r="DY42" s="44" t="s">
        <v>40</v>
      </c>
      <c r="DZ42" s="44" t="s">
        <v>40</v>
      </c>
      <c r="EA42" s="44" t="s">
        <v>40</v>
      </c>
      <c r="EB42" s="44" t="s">
        <v>40</v>
      </c>
      <c r="EC42" s="44" t="s">
        <v>40</v>
      </c>
      <c r="ED42" s="44" t="s">
        <v>40</v>
      </c>
      <c r="EE42" s="44" t="s">
        <v>40</v>
      </c>
      <c r="EF42" s="44" t="s">
        <v>40</v>
      </c>
      <c r="EG42" s="44" t="s">
        <v>40</v>
      </c>
      <c r="EH42" s="44" t="s">
        <v>40</v>
      </c>
      <c r="EI42" s="44" t="s">
        <v>40</v>
      </c>
      <c r="EJ42" s="44" t="s">
        <v>40</v>
      </c>
      <c r="EK42" s="44" t="s">
        <v>40</v>
      </c>
      <c r="EL42" s="44" t="s">
        <v>40</v>
      </c>
      <c r="EM42" s="44" t="s">
        <v>40</v>
      </c>
      <c r="EN42" s="44" t="s">
        <v>40</v>
      </c>
      <c r="EO42" s="44" t="s">
        <v>40</v>
      </c>
      <c r="EP42" s="44" t="s">
        <v>40</v>
      </c>
      <c r="EQ42" s="44" t="s">
        <v>40</v>
      </c>
      <c r="ER42" s="44" t="s">
        <v>40</v>
      </c>
      <c r="ES42" s="44" t="s">
        <v>40</v>
      </c>
    </row>
    <row r="43" spans="2:113" s="116" customFormat="1" ht="21.75">
      <c r="B43" s="117"/>
      <c r="C43" s="118"/>
      <c r="D43" s="119" t="s">
        <v>37</v>
      </c>
      <c r="E43" s="71">
        <v>407.87101846078775</v>
      </c>
      <c r="F43" s="71">
        <v>428.9677952777251</v>
      </c>
      <c r="G43" s="71">
        <v>412.89406056005856</v>
      </c>
      <c r="H43" s="71">
        <v>426.95857843801673</v>
      </c>
      <c r="I43" s="71">
        <v>437.00466263655835</v>
      </c>
      <c r="J43" s="71">
        <v>422.9401447586001</v>
      </c>
      <c r="K43" s="71">
        <v>426.95857843801673</v>
      </c>
      <c r="L43" s="71">
        <v>448.05535525495407</v>
      </c>
      <c r="M43" s="71">
        <v>459.1060478733498</v>
      </c>
      <c r="N43" s="71">
        <v>478.19360785057876</v>
      </c>
      <c r="O43" s="71">
        <v>450.06457209466237</v>
      </c>
      <c r="P43" s="71">
        <v>461.1152647130581</v>
      </c>
      <c r="Q43" s="71">
        <v>518.3779446447451</v>
      </c>
      <c r="R43" s="71">
        <v>527.4194204234325</v>
      </c>
      <c r="S43" s="71">
        <v>570.6175824771612</v>
      </c>
      <c r="T43" s="71">
        <v>589.9140475119251</v>
      </c>
      <c r="U43" s="71">
        <v>587.9041189003001</v>
      </c>
      <c r="V43" s="71">
        <v>517.5566174934266</v>
      </c>
      <c r="W43" s="71">
        <v>550.7204395852384</v>
      </c>
      <c r="X43" s="71">
        <v>530.6211534689888</v>
      </c>
      <c r="Y43" s="71">
        <v>558.7601540317382</v>
      </c>
      <c r="Z43" s="71">
        <v>543.685689444551</v>
      </c>
      <c r="AA43" s="71">
        <v>540.6707965271137</v>
      </c>
      <c r="AB43" s="71">
        <v>521.5764747166766</v>
      </c>
      <c r="AC43" s="71">
        <v>505.49704582367684</v>
      </c>
      <c r="AD43" s="71">
        <v>551.7254038910509</v>
      </c>
      <c r="AE43" s="71">
        <v>574.8395829247379</v>
      </c>
      <c r="AF43" s="71">
        <v>591.92397612355</v>
      </c>
      <c r="AG43" s="71">
        <v>598.9587262642374</v>
      </c>
      <c r="AH43" s="71">
        <v>603.9835477932997</v>
      </c>
      <c r="AI43" s="71">
        <v>556.7502254201133</v>
      </c>
      <c r="AJ43" s="71">
        <v>632.1225483560492</v>
      </c>
      <c r="AK43" s="71">
        <v>635.1374412734866</v>
      </c>
      <c r="AL43" s="71">
        <v>576.8495115363629</v>
      </c>
      <c r="AM43" s="71">
        <v>651.2168701664863</v>
      </c>
      <c r="AN43" s="71">
        <v>706.4899069861726</v>
      </c>
      <c r="AO43" s="71">
        <v>667.2962990594859</v>
      </c>
      <c r="AP43" s="71">
        <v>714.5296214326725</v>
      </c>
      <c r="AQ43" s="71">
        <v>699.4551568454852</v>
      </c>
      <c r="AR43" s="71">
        <v>742.6686219954219</v>
      </c>
      <c r="AS43" s="71">
        <v>753.7232293593592</v>
      </c>
      <c r="AT43" s="71">
        <v>653.2267987781113</v>
      </c>
      <c r="AU43" s="71">
        <v>639.1572984967365</v>
      </c>
      <c r="AV43" s="71">
        <v>685.3856565641106</v>
      </c>
      <c r="AW43" s="71">
        <v>654.2317630839237</v>
      </c>
      <c r="AX43" s="71">
        <v>590.9190118177376</v>
      </c>
      <c r="AY43" s="71">
        <v>542.6807251387386</v>
      </c>
      <c r="AZ43" s="71">
        <v>577.8544758421754</v>
      </c>
      <c r="BA43" s="71">
        <v>536.6509393038638</v>
      </c>
      <c r="BB43" s="71">
        <v>518.5615817992391</v>
      </c>
      <c r="BC43" s="71">
        <v>474.34315234349003</v>
      </c>
      <c r="BD43" s="71">
        <v>451.228973309803</v>
      </c>
      <c r="BE43" s="71">
        <v>437.1594730284283</v>
      </c>
      <c r="BF43" s="71">
        <v>437.1594730284283</v>
      </c>
      <c r="BG43" s="71">
        <v>508.5119387411143</v>
      </c>
      <c r="BH43" s="71">
        <v>475.3481166493025</v>
      </c>
      <c r="BI43" s="71">
        <v>384.9013291261794</v>
      </c>
      <c r="BJ43" s="71">
        <v>376.8616146796796</v>
      </c>
      <c r="BK43" s="71">
        <v>355.7573642576175</v>
      </c>
      <c r="BL43" s="71">
        <v>410.0254367714914</v>
      </c>
      <c r="BM43" s="71">
        <v>325.4931280327469</v>
      </c>
      <c r="BN43" s="71">
        <v>332.525386971726</v>
      </c>
      <c r="BO43" s="71">
        <v>303.39174279595545</v>
      </c>
      <c r="BP43" s="71">
        <v>318.46086909376777</v>
      </c>
      <c r="BQ43" s="71">
        <v>314.44243541435117</v>
      </c>
      <c r="BR43" s="71">
        <v>263.20740600178914</v>
      </c>
      <c r="BS43" s="71">
        <v>275.26270704003906</v>
      </c>
      <c r="BT43" s="71">
        <v>218.00002710835207</v>
      </c>
      <c r="BU43" s="71">
        <v>209.96315974951884</v>
      </c>
      <c r="BV43" s="71">
        <v>197.90785871126894</v>
      </c>
      <c r="BW43" s="71">
        <v>203.93550923039388</v>
      </c>
      <c r="BX43" s="71">
        <v>170.7834313752067</v>
      </c>
      <c r="BY43" s="71">
        <v>187.86177451272738</v>
      </c>
      <c r="BZ43" s="71">
        <v>159.73273875681096</v>
      </c>
      <c r="CA43" s="71">
        <v>156.7189134972485</v>
      </c>
      <c r="CB43" s="71">
        <v>141.64978719943613</v>
      </c>
      <c r="CC43" s="71">
        <v>119.54840196264469</v>
      </c>
      <c r="CD43" s="71">
        <v>131.60370300089457</v>
      </c>
      <c r="CE43" s="71">
        <v>135.6221366803112</v>
      </c>
      <c r="CF43" s="71">
        <v>108.49770934424896</v>
      </c>
      <c r="CG43" s="71">
        <v>75.34563148906177</v>
      </c>
      <c r="CH43" s="71">
        <v>59.27189677139527</v>
      </c>
      <c r="CI43" s="71">
        <v>70.32258938979099</v>
      </c>
      <c r="CJ43" s="71">
        <v>72.3318062294993</v>
      </c>
      <c r="CK43" s="71">
        <v>54.24885467212448</v>
      </c>
      <c r="CL43" s="71">
        <v>45.20737889343707</v>
      </c>
      <c r="CM43" s="71">
        <v>34.15668627504134</v>
      </c>
      <c r="CN43" s="71">
        <v>19.087559977228985</v>
      </c>
      <c r="CO43" s="71">
        <v>17.07834313752067</v>
      </c>
      <c r="CP43" s="71">
        <v>18.082951557374827</v>
      </c>
      <c r="CQ43" s="71">
        <v>8.036867358833257</v>
      </c>
      <c r="CR43" s="71">
        <v>8.036867358833257</v>
      </c>
      <c r="CS43" s="71">
        <v>6.0276505191249425</v>
      </c>
      <c r="CT43" s="71">
        <v>7.0322589389790995</v>
      </c>
      <c r="CU43" s="71">
        <v>3.0138252595624713</v>
      </c>
      <c r="CV43" s="71">
        <v>2.0092168397083143</v>
      </c>
      <c r="CW43" s="71">
        <v>1.0046084198541572</v>
      </c>
      <c r="CX43" s="71">
        <v>2.0092168397083143</v>
      </c>
      <c r="CY43" s="71">
        <v>0</v>
      </c>
      <c r="CZ43" s="71">
        <v>0</v>
      </c>
      <c r="DA43" s="71">
        <v>0</v>
      </c>
      <c r="DB43" s="71">
        <v>0</v>
      </c>
      <c r="DC43" s="234">
        <v>37068</v>
      </c>
      <c r="DD43" s="225"/>
      <c r="DE43" s="225"/>
      <c r="DF43" s="225"/>
      <c r="DG43" s="225"/>
      <c r="DH43" s="225"/>
      <c r="DI43" s="226"/>
    </row>
    <row r="44" spans="2:107" ht="21.75">
      <c r="B44" s="53"/>
      <c r="C44" s="54"/>
      <c r="D44" s="50" t="s">
        <v>38</v>
      </c>
      <c r="E44" s="71">
        <f aca="true" t="shared" si="26" ref="E44:BP44">SUM(E42:E43)</f>
        <v>830.2524851418548</v>
      </c>
      <c r="F44" s="71">
        <f t="shared" si="26"/>
        <v>840.2868902123832</v>
      </c>
      <c r="G44" s="71">
        <f t="shared" si="26"/>
        <v>858.4059408927078</v>
      </c>
      <c r="H44" s="71">
        <f t="shared" si="26"/>
        <v>912.6972651212438</v>
      </c>
      <c r="I44" s="71">
        <f t="shared" si="26"/>
        <v>877.4881921753854</v>
      </c>
      <c r="J44" s="71">
        <f t="shared" si="26"/>
        <v>890.5767685840672</v>
      </c>
      <c r="K44" s="71">
        <f t="shared" si="26"/>
        <v>905.6575740098928</v>
      </c>
      <c r="L44" s="71">
        <f t="shared" si="26"/>
        <v>929.7713613031234</v>
      </c>
      <c r="M44" s="71">
        <f t="shared" si="26"/>
        <v>915.680299952408</v>
      </c>
      <c r="N44" s="71">
        <f t="shared" si="26"/>
        <v>961.920954216277</v>
      </c>
      <c r="O44" s="71">
        <f t="shared" si="26"/>
        <v>910.6615048087783</v>
      </c>
      <c r="P44" s="71">
        <f t="shared" si="26"/>
        <v>976.0183860004541</v>
      </c>
      <c r="Q44" s="71">
        <f t="shared" si="26"/>
        <v>1031.269725614612</v>
      </c>
      <c r="R44" s="71">
        <f t="shared" si="26"/>
        <v>1149.9292486986242</v>
      </c>
      <c r="S44" s="71">
        <f t="shared" si="26"/>
        <v>1204.1897824987618</v>
      </c>
      <c r="T44" s="71">
        <f t="shared" si="26"/>
        <v>1252.2028109924936</v>
      </c>
      <c r="U44" s="71">
        <f t="shared" si="26"/>
        <v>1221.0038639295974</v>
      </c>
      <c r="V44" s="71">
        <f t="shared" si="26"/>
        <v>1149.649844645094</v>
      </c>
      <c r="W44" s="71">
        <f t="shared" si="26"/>
        <v>1173.7550058382353</v>
      </c>
      <c r="X44" s="71">
        <f t="shared" si="26"/>
        <v>1134.531880047015</v>
      </c>
      <c r="Y44" s="71">
        <f t="shared" si="26"/>
        <v>1184.814273917625</v>
      </c>
      <c r="Z44" s="71">
        <f t="shared" si="26"/>
        <v>1076.133646710844</v>
      </c>
      <c r="AA44" s="71">
        <f t="shared" si="26"/>
        <v>977.4995554185525</v>
      </c>
      <c r="AB44" s="71">
        <f t="shared" si="26"/>
        <v>1038.926663818519</v>
      </c>
      <c r="AC44" s="71">
        <f t="shared" si="26"/>
        <v>1031.9058958241897</v>
      </c>
      <c r="AD44" s="71">
        <f t="shared" si="26"/>
        <v>1151.6100589585567</v>
      </c>
      <c r="AE44" s="71">
        <f t="shared" si="26"/>
        <v>1171.7046843593537</v>
      </c>
      <c r="AF44" s="71">
        <f t="shared" si="26"/>
        <v>1219.991131764697</v>
      </c>
      <c r="AG44" s="71">
        <f t="shared" si="26"/>
        <v>1217.9672210067142</v>
      </c>
      <c r="AH44" s="71">
        <f t="shared" si="26"/>
        <v>1274.3244542949087</v>
      </c>
      <c r="AI44" s="71">
        <f t="shared" si="26"/>
        <v>1223.065060411202</v>
      </c>
      <c r="AJ44" s="71">
        <f t="shared" si="26"/>
        <v>1283.3396151826873</v>
      </c>
      <c r="AK44" s="71">
        <f t="shared" si="26"/>
        <v>1330.6412947158465</v>
      </c>
      <c r="AL44" s="71">
        <f t="shared" si="26"/>
        <v>1209.94925656566</v>
      </c>
      <c r="AM44" s="71">
        <f t="shared" si="26"/>
        <v>1336.6555448325457</v>
      </c>
      <c r="AN44" s="71">
        <f t="shared" si="26"/>
        <v>1376.8308134877816</v>
      </c>
      <c r="AO44" s="71">
        <f t="shared" si="26"/>
        <v>1404.0673854846777</v>
      </c>
      <c r="AP44" s="71">
        <f t="shared" si="26"/>
        <v>1516.7243699038172</v>
      </c>
      <c r="AQ44" s="71">
        <f t="shared" si="26"/>
        <v>1444.2783862917174</v>
      </c>
      <c r="AR44" s="71">
        <f t="shared" si="26"/>
        <v>1500.5765838508446</v>
      </c>
      <c r="AS44" s="71">
        <f t="shared" si="26"/>
        <v>1472.3769939872102</v>
      </c>
      <c r="AT44" s="71">
        <f t="shared" si="26"/>
        <v>1357.7893131191418</v>
      </c>
      <c r="AU44" s="71">
        <f t="shared" si="26"/>
        <v>1293.3939189562648</v>
      </c>
      <c r="AV44" s="71">
        <f t="shared" si="26"/>
        <v>1414.104599968262</v>
      </c>
      <c r="AW44" s="71">
        <f t="shared" si="26"/>
        <v>1230.9665069659386</v>
      </c>
      <c r="AX44" s="71">
        <f t="shared" si="26"/>
        <v>1200.868845661544</v>
      </c>
      <c r="AY44" s="71">
        <f t="shared" si="26"/>
        <v>1111.3633259997132</v>
      </c>
      <c r="AZ44" s="71">
        <f t="shared" si="26"/>
        <v>1143.5175230702598</v>
      </c>
      <c r="BA44" s="71">
        <f t="shared" si="26"/>
        <v>1040.9163959965156</v>
      </c>
      <c r="BB44" s="71">
        <f t="shared" si="26"/>
        <v>1007.7292703274402</v>
      </c>
      <c r="BC44" s="71">
        <f t="shared" si="26"/>
        <v>916.2045006230792</v>
      </c>
      <c r="BD44" s="71">
        <f t="shared" si="26"/>
        <v>920.2663042854033</v>
      </c>
      <c r="BE44" s="71">
        <f t="shared" si="26"/>
        <v>892.1055537172078</v>
      </c>
      <c r="BF44" s="71">
        <f t="shared" si="26"/>
        <v>838.7601062028157</v>
      </c>
      <c r="BG44" s="71">
        <f t="shared" si="26"/>
        <v>912.1256076707617</v>
      </c>
      <c r="BH44" s="71">
        <f t="shared" si="26"/>
        <v>929.2876794604521</v>
      </c>
      <c r="BI44" s="71">
        <f t="shared" si="26"/>
        <v>732.1499969085444</v>
      </c>
      <c r="BJ44" s="71">
        <f t="shared" si="26"/>
        <v>763.3644796896162</v>
      </c>
      <c r="BK44" s="71">
        <f t="shared" si="26"/>
        <v>707.0321035505026</v>
      </c>
      <c r="BL44" s="71">
        <f t="shared" si="26"/>
        <v>749.2219615328161</v>
      </c>
      <c r="BM44" s="71">
        <f t="shared" si="26"/>
        <v>671.4436626477161</v>
      </c>
      <c r="BN44" s="71">
        <f t="shared" si="26"/>
        <v>659.3681885701708</v>
      </c>
      <c r="BO44" s="71">
        <f t="shared" si="26"/>
        <v>617.1608323304624</v>
      </c>
      <c r="BP44" s="71">
        <f t="shared" si="26"/>
        <v>595.0201627539902</v>
      </c>
      <c r="BQ44" s="71">
        <f aca="true" t="shared" si="27" ref="BQ44:DB44">SUM(BQ42:BQ43)</f>
        <v>582.9563678044581</v>
      </c>
      <c r="BR44" s="71">
        <f t="shared" si="27"/>
        <v>496.5228828351405</v>
      </c>
      <c r="BS44" s="71">
        <f t="shared" si="27"/>
        <v>511.59519434968377</v>
      </c>
      <c r="BT44" s="71">
        <f t="shared" si="27"/>
        <v>415.1113782261834</v>
      </c>
      <c r="BU44" s="71">
        <f t="shared" si="27"/>
        <v>386.9611076920612</v>
      </c>
      <c r="BV44" s="71">
        <f t="shared" si="27"/>
        <v>358.8150841135802</v>
      </c>
      <c r="BW44" s="71">
        <f t="shared" si="27"/>
        <v>355.79170320382514</v>
      </c>
      <c r="BX44" s="71">
        <f t="shared" si="27"/>
        <v>302.5262221733491</v>
      </c>
      <c r="BY44" s="71">
        <f t="shared" si="27"/>
        <v>319.6045653108697</v>
      </c>
      <c r="BZ44" s="71">
        <f t="shared" si="27"/>
        <v>292.48119971371773</v>
      </c>
      <c r="CA44" s="71">
        <f t="shared" si="27"/>
        <v>257.2859293736931</v>
      </c>
      <c r="CB44" s="71">
        <f t="shared" si="27"/>
        <v>217.07504910676954</v>
      </c>
      <c r="CC44" s="71">
        <f t="shared" si="27"/>
        <v>201.00768482256478</v>
      </c>
      <c r="CD44" s="71">
        <f t="shared" si="27"/>
        <v>237.19906967116134</v>
      </c>
      <c r="CE44" s="71">
        <f t="shared" si="27"/>
        <v>216.07574938146684</v>
      </c>
      <c r="CF44" s="71">
        <f t="shared" si="27"/>
        <v>157.7755471237068</v>
      </c>
      <c r="CG44" s="71">
        <f t="shared" si="27"/>
        <v>121.60645879222626</v>
      </c>
      <c r="CH44" s="71">
        <f t="shared" si="27"/>
        <v>100.50437328073752</v>
      </c>
      <c r="CI44" s="71">
        <f t="shared" si="27"/>
        <v>97.47568367643102</v>
      </c>
      <c r="CJ44" s="71">
        <f t="shared" si="27"/>
        <v>102.50191099243267</v>
      </c>
      <c r="CK44" s="71">
        <f t="shared" si="27"/>
        <v>82.40761911752895</v>
      </c>
      <c r="CL44" s="71">
        <f t="shared" si="27"/>
        <v>66.32645222749042</v>
      </c>
      <c r="CM44" s="71">
        <f t="shared" si="27"/>
        <v>45.21905802145024</v>
      </c>
      <c r="CN44" s="71">
        <f t="shared" si="27"/>
        <v>29.14426156487344</v>
      </c>
      <c r="CO44" s="71">
        <f t="shared" si="27"/>
        <v>26.129374566400678</v>
      </c>
      <c r="CP44" s="71">
        <f t="shared" si="27"/>
        <v>29.145323303783726</v>
      </c>
      <c r="CQ44" s="71">
        <f t="shared" si="27"/>
        <v>12.059547993891039</v>
      </c>
      <c r="CR44" s="71">
        <f t="shared" si="27"/>
        <v>11.053877835126594</v>
      </c>
      <c r="CS44" s="71">
        <f t="shared" si="27"/>
        <v>9.04466099541828</v>
      </c>
      <c r="CT44" s="71">
        <f t="shared" si="27"/>
        <v>9.04359925650799</v>
      </c>
      <c r="CU44" s="71">
        <f t="shared" si="27"/>
        <v>7.036505894620253</v>
      </c>
      <c r="CV44" s="71">
        <f t="shared" si="27"/>
        <v>2.0092168397083143</v>
      </c>
      <c r="CW44" s="71">
        <f t="shared" si="27"/>
        <v>1.0046084198541572</v>
      </c>
      <c r="CX44" s="71">
        <f t="shared" si="27"/>
        <v>2.0092168397083143</v>
      </c>
      <c r="CY44" s="71">
        <f t="shared" si="27"/>
        <v>0</v>
      </c>
      <c r="CZ44" s="71">
        <f t="shared" si="27"/>
        <v>0</v>
      </c>
      <c r="DA44" s="71">
        <f t="shared" si="27"/>
        <v>0</v>
      </c>
      <c r="DB44" s="71">
        <f t="shared" si="27"/>
        <v>0</v>
      </c>
      <c r="DC44" s="234">
        <f>SUM(E44:DB44)</f>
        <v>74335.99999999999</v>
      </c>
    </row>
    <row r="45" spans="2:107" ht="21.75">
      <c r="B45" s="47">
        <v>15</v>
      </c>
      <c r="C45" s="48" t="s">
        <v>75</v>
      </c>
      <c r="D45" s="50" t="s">
        <v>36</v>
      </c>
      <c r="E45" s="71">
        <v>118.13611357586512</v>
      </c>
      <c r="F45" s="71">
        <v>139.1603371783496</v>
      </c>
      <c r="G45" s="71">
        <v>140.1614906832298</v>
      </c>
      <c r="H45" s="71">
        <v>140.1614906832298</v>
      </c>
      <c r="I45" s="71">
        <v>131.1511091393079</v>
      </c>
      <c r="J45" s="71">
        <v>159.18340727595387</v>
      </c>
      <c r="K45" s="71">
        <v>139.1603371783496</v>
      </c>
      <c r="L45" s="71">
        <v>167.19263531499556</v>
      </c>
      <c r="M45" s="71">
        <v>133.15341614906833</v>
      </c>
      <c r="N45" s="71">
        <v>141.16264418811002</v>
      </c>
      <c r="O45" s="71">
        <v>130.1499556344277</v>
      </c>
      <c r="P45" s="71">
        <v>142.16379769299024</v>
      </c>
      <c r="Q45" s="71">
        <v>149.17187222715174</v>
      </c>
      <c r="R45" s="71">
        <v>167.19263531499556</v>
      </c>
      <c r="S45" s="71">
        <v>183.21109139307896</v>
      </c>
      <c r="T45" s="71">
        <v>202.4632219911215</v>
      </c>
      <c r="U45" s="71">
        <v>195.44716974390442</v>
      </c>
      <c r="V45" s="71">
        <v>175.40130618042704</v>
      </c>
      <c r="W45" s="71">
        <v>157.3600289732974</v>
      </c>
      <c r="X45" s="71">
        <v>173.3967198240793</v>
      </c>
      <c r="Y45" s="71">
        <v>160.366908507819</v>
      </c>
      <c r="Z45" s="71">
        <v>141.3233381225155</v>
      </c>
      <c r="AA45" s="71">
        <v>130.29811316260293</v>
      </c>
      <c r="AB45" s="71">
        <v>196.44946292207828</v>
      </c>
      <c r="AC45" s="71">
        <v>162.37149486416675</v>
      </c>
      <c r="AD45" s="71">
        <v>186.4265311403396</v>
      </c>
      <c r="AE45" s="71">
        <v>172.39442664590544</v>
      </c>
      <c r="AF45" s="71">
        <v>182.4173584276441</v>
      </c>
      <c r="AG45" s="71">
        <v>207.47468788199083</v>
      </c>
      <c r="AH45" s="71">
        <v>198.45404927842603</v>
      </c>
      <c r="AI45" s="71">
        <v>211.48386059468632</v>
      </c>
      <c r="AJ45" s="71">
        <v>198.45404927842603</v>
      </c>
      <c r="AK45" s="71">
        <v>232.53201733633756</v>
      </c>
      <c r="AL45" s="71">
        <v>207.47468788199083</v>
      </c>
      <c r="AM45" s="71">
        <v>232.53201733633756</v>
      </c>
      <c r="AN45" s="71">
        <v>216.49532648555567</v>
      </c>
      <c r="AO45" s="71">
        <v>211.48386059468632</v>
      </c>
      <c r="AP45" s="71">
        <v>229.52513780181596</v>
      </c>
      <c r="AQ45" s="71">
        <v>217.49761966372952</v>
      </c>
      <c r="AR45" s="71">
        <v>210.48156741651243</v>
      </c>
      <c r="AS45" s="71">
        <v>194.44487656573054</v>
      </c>
      <c r="AT45" s="71">
        <v>204.46780834746923</v>
      </c>
      <c r="AU45" s="71">
        <v>181.41506524947025</v>
      </c>
      <c r="AV45" s="71">
        <v>234.5366036926853</v>
      </c>
      <c r="AW45" s="71">
        <v>176.4035993586009</v>
      </c>
      <c r="AX45" s="71">
        <v>164.3760812205145</v>
      </c>
      <c r="AY45" s="71">
        <v>186.4265311403396</v>
      </c>
      <c r="AZ45" s="71">
        <v>168.38525393320995</v>
      </c>
      <c r="BA45" s="71">
        <v>184.42194478399185</v>
      </c>
      <c r="BB45" s="71">
        <v>156.35773579512352</v>
      </c>
      <c r="BC45" s="71">
        <v>140.32104494434162</v>
      </c>
      <c r="BD45" s="71">
        <v>146.33480401338485</v>
      </c>
      <c r="BE45" s="71">
        <v>146.33480401338485</v>
      </c>
      <c r="BF45" s="71">
        <v>118.27059502451651</v>
      </c>
      <c r="BG45" s="71">
        <v>159.36461532964515</v>
      </c>
      <c r="BH45" s="71">
        <v>141.3233381225155</v>
      </c>
      <c r="BI45" s="71">
        <v>114.26142231182104</v>
      </c>
      <c r="BJ45" s="71">
        <v>98.22473146103914</v>
      </c>
      <c r="BK45" s="71">
        <v>109.24995642095169</v>
      </c>
      <c r="BL45" s="71">
        <v>80.1834542539095</v>
      </c>
      <c r="BM45" s="71">
        <v>92.10612244897959</v>
      </c>
      <c r="BN45" s="71">
        <v>94.10842945874002</v>
      </c>
      <c r="BO45" s="71">
        <v>108.124578527063</v>
      </c>
      <c r="BP45" s="71">
        <v>93.1072759538598</v>
      </c>
      <c r="BQ45" s="71">
        <v>71.08189884649512</v>
      </c>
      <c r="BR45" s="71">
        <v>69.07959183673469</v>
      </c>
      <c r="BS45" s="71">
        <v>68.07843833185449</v>
      </c>
      <c r="BT45" s="71">
        <v>64.07382431233363</v>
      </c>
      <c r="BU45" s="71">
        <v>54.0622892635315</v>
      </c>
      <c r="BV45" s="71">
        <v>46.053061224489795</v>
      </c>
      <c r="BW45" s="71">
        <v>49.05652173913043</v>
      </c>
      <c r="BX45" s="71">
        <v>40.046140195208515</v>
      </c>
      <c r="BY45" s="71">
        <v>36.041526175687665</v>
      </c>
      <c r="BZ45" s="71">
        <v>41.04729370008873</v>
      </c>
      <c r="CA45" s="71">
        <v>18.020763087843832</v>
      </c>
      <c r="CB45" s="71">
        <v>20.023070097604258</v>
      </c>
      <c r="CC45" s="71">
        <v>20.023070097604258</v>
      </c>
      <c r="CD45" s="71">
        <v>29.033451641526177</v>
      </c>
      <c r="CE45" s="71">
        <v>26.029991126885538</v>
      </c>
      <c r="CF45" s="71">
        <v>30.03460514640639</v>
      </c>
      <c r="CG45" s="71">
        <v>24.027684117125112</v>
      </c>
      <c r="CH45" s="71">
        <v>21.024223602484472</v>
      </c>
      <c r="CI45" s="71">
        <v>12.013842058562556</v>
      </c>
      <c r="CJ45" s="71">
        <v>20.023070097604258</v>
      </c>
      <c r="CK45" s="71">
        <v>7.008074534161491</v>
      </c>
      <c r="CL45" s="71">
        <v>12.013842058562556</v>
      </c>
      <c r="CM45" s="71">
        <v>3.003460514640639</v>
      </c>
      <c r="CN45" s="71">
        <v>8.009228039041703</v>
      </c>
      <c r="CO45" s="71">
        <v>4.004614019520852</v>
      </c>
      <c r="CP45" s="71">
        <v>5.005767524401064</v>
      </c>
      <c r="CQ45" s="71">
        <v>3.003460514640639</v>
      </c>
      <c r="CR45" s="71">
        <v>1.001153504880213</v>
      </c>
      <c r="CS45" s="71">
        <v>1.001153504880213</v>
      </c>
      <c r="CT45" s="71">
        <v>3.003460514640639</v>
      </c>
      <c r="CU45" s="71">
        <v>1.001153504880213</v>
      </c>
      <c r="CV45" s="71">
        <v>0</v>
      </c>
      <c r="CW45" s="71">
        <v>0</v>
      </c>
      <c r="CX45" s="71">
        <v>2.002307009760426</v>
      </c>
      <c r="CY45" s="71">
        <v>0</v>
      </c>
      <c r="CZ45" s="71">
        <v>0</v>
      </c>
      <c r="DA45" s="71">
        <v>0</v>
      </c>
      <c r="DB45" s="71">
        <v>0</v>
      </c>
      <c r="DC45" s="234">
        <v>11292</v>
      </c>
    </row>
    <row r="46" spans="2:107" ht="21.75">
      <c r="B46" s="51"/>
      <c r="C46" s="52"/>
      <c r="D46" s="50" t="s">
        <v>37</v>
      </c>
      <c r="E46" s="71">
        <v>130.14879380172565</v>
      </c>
      <c r="F46" s="71">
        <v>134.153372072548</v>
      </c>
      <c r="G46" s="71">
        <v>134.153372072548</v>
      </c>
      <c r="H46" s="71">
        <v>117.13391442155309</v>
      </c>
      <c r="I46" s="71">
        <v>152.17397429124847</v>
      </c>
      <c r="J46" s="71">
        <v>152.17397429124847</v>
      </c>
      <c r="K46" s="71">
        <v>126.14421553090332</v>
      </c>
      <c r="L46" s="71">
        <v>142.16252861419264</v>
      </c>
      <c r="M46" s="71">
        <v>134.153372072548</v>
      </c>
      <c r="N46" s="71">
        <v>150.1716851558373</v>
      </c>
      <c r="O46" s="71">
        <v>135.15451664025358</v>
      </c>
      <c r="P46" s="71">
        <v>164.18770910371543</v>
      </c>
      <c r="Q46" s="71">
        <v>141.16138404648706</v>
      </c>
      <c r="R46" s="71">
        <v>160.1831308328931</v>
      </c>
      <c r="S46" s="71">
        <v>172.1968656453601</v>
      </c>
      <c r="T46" s="71">
        <v>150.22976466022553</v>
      </c>
      <c r="U46" s="71">
        <v>177.27112229906612</v>
      </c>
      <c r="V46" s="71">
        <v>156.23895524663453</v>
      </c>
      <c r="W46" s="71">
        <v>165.25274112624808</v>
      </c>
      <c r="X46" s="71">
        <v>147.225169367021</v>
      </c>
      <c r="Y46" s="71">
        <v>168.2573364194526</v>
      </c>
      <c r="Z46" s="71">
        <v>160.24508230424055</v>
      </c>
      <c r="AA46" s="71">
        <v>153.23435995343004</v>
      </c>
      <c r="AB46" s="71">
        <v>160.24508230424055</v>
      </c>
      <c r="AC46" s="71">
        <v>154.23589171783155</v>
      </c>
      <c r="AD46" s="71">
        <v>177.27112229906612</v>
      </c>
      <c r="AE46" s="71">
        <v>183.28031288547513</v>
      </c>
      <c r="AF46" s="71">
        <v>176.26959053466462</v>
      </c>
      <c r="AG46" s="71">
        <v>187.28643994308115</v>
      </c>
      <c r="AH46" s="71">
        <v>213.32626581752024</v>
      </c>
      <c r="AI46" s="71">
        <v>216.33086111072475</v>
      </c>
      <c r="AJ46" s="71">
        <v>202.3094164091037</v>
      </c>
      <c r="AK46" s="71">
        <v>209.32013875991424</v>
      </c>
      <c r="AL46" s="71">
        <v>187.28643994308115</v>
      </c>
      <c r="AM46" s="71">
        <v>235.35996463435333</v>
      </c>
      <c r="AN46" s="71">
        <v>176.26959053466462</v>
      </c>
      <c r="AO46" s="71">
        <v>200.3063528803007</v>
      </c>
      <c r="AP46" s="71">
        <v>205.31401170230822</v>
      </c>
      <c r="AQ46" s="71">
        <v>175.2680587702631</v>
      </c>
      <c r="AR46" s="71">
        <v>204.31247993790672</v>
      </c>
      <c r="AS46" s="71">
        <v>193.29563052949018</v>
      </c>
      <c r="AT46" s="71">
        <v>203.3109481735052</v>
      </c>
      <c r="AU46" s="71">
        <v>174.2665270058616</v>
      </c>
      <c r="AV46" s="71">
        <v>227.3477105191413</v>
      </c>
      <c r="AW46" s="71">
        <v>195.2986940582932</v>
      </c>
      <c r="AX46" s="71">
        <v>200.3063528803007</v>
      </c>
      <c r="AY46" s="71">
        <v>187.28643994308115</v>
      </c>
      <c r="AZ46" s="71">
        <v>169.2588681838541</v>
      </c>
      <c r="BA46" s="71">
        <v>149.22823289582402</v>
      </c>
      <c r="BB46" s="71">
        <v>158.24201877543754</v>
      </c>
      <c r="BC46" s="71">
        <v>151.23129642462703</v>
      </c>
      <c r="BD46" s="71">
        <v>162.24814583304357</v>
      </c>
      <c r="BE46" s="71">
        <v>135.20678819420297</v>
      </c>
      <c r="BF46" s="71">
        <v>147.225169367021</v>
      </c>
      <c r="BG46" s="71">
        <v>152.23282818902854</v>
      </c>
      <c r="BH46" s="71">
        <v>141.215978780612</v>
      </c>
      <c r="BI46" s="71">
        <v>122.18687525698343</v>
      </c>
      <c r="BJ46" s="71">
        <v>115.1761529061729</v>
      </c>
      <c r="BK46" s="71">
        <v>119.18227996377891</v>
      </c>
      <c r="BL46" s="71">
        <v>114.1746211417714</v>
      </c>
      <c r="BM46" s="71">
        <v>85.09728825497447</v>
      </c>
      <c r="BN46" s="71">
        <v>122.139637260081</v>
      </c>
      <c r="BO46" s="71">
        <v>112.12819158302518</v>
      </c>
      <c r="BP46" s="71">
        <v>55.062951223807005</v>
      </c>
      <c r="BQ46" s="71">
        <v>85.09728825497447</v>
      </c>
      <c r="BR46" s="71">
        <v>89.1018665257968</v>
      </c>
      <c r="BS46" s="71">
        <v>93.10644479661913</v>
      </c>
      <c r="BT46" s="71">
        <v>64.07325233315724</v>
      </c>
      <c r="BU46" s="71">
        <v>70.08011973939074</v>
      </c>
      <c r="BV46" s="71">
        <v>63.07210776545166</v>
      </c>
      <c r="BW46" s="71">
        <v>62.07096319774608</v>
      </c>
      <c r="BX46" s="71">
        <v>49.056083817573516</v>
      </c>
      <c r="BY46" s="71">
        <v>40.04578270822328</v>
      </c>
      <c r="BZ46" s="71">
        <v>47.053794682162355</v>
      </c>
      <c r="CA46" s="71">
        <v>45.05150554675119</v>
      </c>
      <c r="CB46" s="71">
        <v>57.06524035921817</v>
      </c>
      <c r="CC46" s="71">
        <v>34.03891530198979</v>
      </c>
      <c r="CD46" s="71">
        <v>36.04120443740095</v>
      </c>
      <c r="CE46" s="71">
        <v>36.04120443740095</v>
      </c>
      <c r="CF46" s="71">
        <v>32.03662616657862</v>
      </c>
      <c r="CG46" s="71">
        <v>42.048071843634446</v>
      </c>
      <c r="CH46" s="71">
        <v>29.033192463461877</v>
      </c>
      <c r="CI46" s="71">
        <v>18.020602218700475</v>
      </c>
      <c r="CJ46" s="71">
        <v>17.019457650994894</v>
      </c>
      <c r="CK46" s="71">
        <v>19.02174678640606</v>
      </c>
      <c r="CL46" s="71">
        <v>27.030903328050712</v>
      </c>
      <c r="CM46" s="71">
        <v>2.002289135411164</v>
      </c>
      <c r="CN46" s="71">
        <v>5.00572283852791</v>
      </c>
      <c r="CO46" s="71">
        <v>4.004578270822328</v>
      </c>
      <c r="CP46" s="71">
        <v>8.009156541644655</v>
      </c>
      <c r="CQ46" s="71">
        <v>8.009156541644655</v>
      </c>
      <c r="CR46" s="71">
        <v>3.003433703116746</v>
      </c>
      <c r="CS46" s="71">
        <v>3.003433703116746</v>
      </c>
      <c r="CT46" s="71">
        <v>1.001144567705582</v>
      </c>
      <c r="CU46" s="71">
        <v>0</v>
      </c>
      <c r="CV46" s="71">
        <v>1.001144567705582</v>
      </c>
      <c r="CW46" s="71">
        <v>1.001144567705582</v>
      </c>
      <c r="CX46" s="71">
        <v>2.002289135411164</v>
      </c>
      <c r="CY46" s="71">
        <v>0</v>
      </c>
      <c r="CZ46" s="71">
        <v>0</v>
      </c>
      <c r="DA46" s="71">
        <v>0</v>
      </c>
      <c r="DB46" s="71">
        <v>1.001144567705582</v>
      </c>
      <c r="DC46" s="234">
        <v>11374</v>
      </c>
    </row>
    <row r="47" spans="2:107" ht="21.75">
      <c r="B47" s="53"/>
      <c r="C47" s="54"/>
      <c r="D47" s="50" t="s">
        <v>38</v>
      </c>
      <c r="E47" s="71">
        <f aca="true" t="shared" si="28" ref="E47:BP47">SUM(E45:E46)</f>
        <v>248.28490737759077</v>
      </c>
      <c r="F47" s="71">
        <f t="shared" si="28"/>
        <v>273.3137092508976</v>
      </c>
      <c r="G47" s="71">
        <f t="shared" si="28"/>
        <v>274.31486275577777</v>
      </c>
      <c r="H47" s="71">
        <f t="shared" si="28"/>
        <v>257.2954051047829</v>
      </c>
      <c r="I47" s="71">
        <f t="shared" si="28"/>
        <v>283.32508343055633</v>
      </c>
      <c r="J47" s="71">
        <f t="shared" si="28"/>
        <v>311.3573815672023</v>
      </c>
      <c r="K47" s="71">
        <f t="shared" si="28"/>
        <v>265.3045527092529</v>
      </c>
      <c r="L47" s="71">
        <f t="shared" si="28"/>
        <v>309.35516392918817</v>
      </c>
      <c r="M47" s="71">
        <f t="shared" si="28"/>
        <v>267.30678822161633</v>
      </c>
      <c r="N47" s="71">
        <f t="shared" si="28"/>
        <v>291.33432934394733</v>
      </c>
      <c r="O47" s="71">
        <f t="shared" si="28"/>
        <v>265.3044722746813</v>
      </c>
      <c r="P47" s="71">
        <f t="shared" si="28"/>
        <v>306.3515067967057</v>
      </c>
      <c r="Q47" s="71">
        <f t="shared" si="28"/>
        <v>290.33325627363877</v>
      </c>
      <c r="R47" s="71">
        <f t="shared" si="28"/>
        <v>327.37576614788867</v>
      </c>
      <c r="S47" s="71">
        <f t="shared" si="28"/>
        <v>355.40795703843906</v>
      </c>
      <c r="T47" s="71">
        <f t="shared" si="28"/>
        <v>352.69298665134704</v>
      </c>
      <c r="U47" s="71">
        <f t="shared" si="28"/>
        <v>372.7182920429706</v>
      </c>
      <c r="V47" s="71">
        <f t="shared" si="28"/>
        <v>331.64026142706155</v>
      </c>
      <c r="W47" s="71">
        <f t="shared" si="28"/>
        <v>322.6127700995455</v>
      </c>
      <c r="X47" s="71">
        <f t="shared" si="28"/>
        <v>320.6218891911003</v>
      </c>
      <c r="Y47" s="71">
        <f t="shared" si="28"/>
        <v>328.6242449272716</v>
      </c>
      <c r="Z47" s="71">
        <f t="shared" si="28"/>
        <v>301.56842042675606</v>
      </c>
      <c r="AA47" s="71">
        <f t="shared" si="28"/>
        <v>283.532473116033</v>
      </c>
      <c r="AB47" s="71">
        <f t="shared" si="28"/>
        <v>356.69454522631884</v>
      </c>
      <c r="AC47" s="71">
        <f t="shared" si="28"/>
        <v>316.6073865819983</v>
      </c>
      <c r="AD47" s="71">
        <f t="shared" si="28"/>
        <v>363.6976534394057</v>
      </c>
      <c r="AE47" s="71">
        <f t="shared" si="28"/>
        <v>355.67473953138057</v>
      </c>
      <c r="AF47" s="71">
        <f t="shared" si="28"/>
        <v>358.68694896230875</v>
      </c>
      <c r="AG47" s="71">
        <f t="shared" si="28"/>
        <v>394.761127825072</v>
      </c>
      <c r="AH47" s="71">
        <f t="shared" si="28"/>
        <v>411.78031509594626</v>
      </c>
      <c r="AI47" s="71">
        <f t="shared" si="28"/>
        <v>427.8147217054111</v>
      </c>
      <c r="AJ47" s="71">
        <f t="shared" si="28"/>
        <v>400.76346568752973</v>
      </c>
      <c r="AK47" s="71">
        <f t="shared" si="28"/>
        <v>441.8521560962518</v>
      </c>
      <c r="AL47" s="71">
        <f t="shared" si="28"/>
        <v>394.761127825072</v>
      </c>
      <c r="AM47" s="71">
        <f t="shared" si="28"/>
        <v>467.8919819706909</v>
      </c>
      <c r="AN47" s="71">
        <f t="shared" si="28"/>
        <v>392.7649170202203</v>
      </c>
      <c r="AO47" s="71">
        <f t="shared" si="28"/>
        <v>411.790213474987</v>
      </c>
      <c r="AP47" s="71">
        <f t="shared" si="28"/>
        <v>434.8391495041242</v>
      </c>
      <c r="AQ47" s="71">
        <f t="shared" si="28"/>
        <v>392.76567843399266</v>
      </c>
      <c r="AR47" s="71">
        <f t="shared" si="28"/>
        <v>414.79404735441915</v>
      </c>
      <c r="AS47" s="71">
        <f t="shared" si="28"/>
        <v>387.7405070952207</v>
      </c>
      <c r="AT47" s="71">
        <f t="shared" si="28"/>
        <v>407.7787565209744</v>
      </c>
      <c r="AU47" s="71">
        <f t="shared" si="28"/>
        <v>355.68159225533185</v>
      </c>
      <c r="AV47" s="71">
        <f t="shared" si="28"/>
        <v>461.88431421182656</v>
      </c>
      <c r="AW47" s="71">
        <f t="shared" si="28"/>
        <v>371.7022934168941</v>
      </c>
      <c r="AX47" s="71">
        <f t="shared" si="28"/>
        <v>364.68243410081516</v>
      </c>
      <c r="AY47" s="71">
        <f t="shared" si="28"/>
        <v>373.7129710834207</v>
      </c>
      <c r="AZ47" s="71">
        <f t="shared" si="28"/>
        <v>337.64412211706406</v>
      </c>
      <c r="BA47" s="71">
        <f t="shared" si="28"/>
        <v>333.6501776798159</v>
      </c>
      <c r="BB47" s="71">
        <f t="shared" si="28"/>
        <v>314.59975457056106</v>
      </c>
      <c r="BC47" s="71">
        <f t="shared" si="28"/>
        <v>291.55234136896865</v>
      </c>
      <c r="BD47" s="71">
        <f t="shared" si="28"/>
        <v>308.5829498464284</v>
      </c>
      <c r="BE47" s="71">
        <f t="shared" si="28"/>
        <v>281.5415922075878</v>
      </c>
      <c r="BF47" s="71">
        <f t="shared" si="28"/>
        <v>265.49576439153753</v>
      </c>
      <c r="BG47" s="71">
        <f t="shared" si="28"/>
        <v>311.5974435186737</v>
      </c>
      <c r="BH47" s="71">
        <f t="shared" si="28"/>
        <v>282.53931690312754</v>
      </c>
      <c r="BI47" s="71">
        <f t="shared" si="28"/>
        <v>236.44829756880446</v>
      </c>
      <c r="BJ47" s="71">
        <f t="shared" si="28"/>
        <v>213.40088436721203</v>
      </c>
      <c r="BK47" s="71">
        <f t="shared" si="28"/>
        <v>228.4322363847306</v>
      </c>
      <c r="BL47" s="71">
        <f t="shared" si="28"/>
        <v>194.35807539568088</v>
      </c>
      <c r="BM47" s="71">
        <f t="shared" si="28"/>
        <v>177.20341070395406</v>
      </c>
      <c r="BN47" s="71">
        <f t="shared" si="28"/>
        <v>216.248066718821</v>
      </c>
      <c r="BO47" s="71">
        <f t="shared" si="28"/>
        <v>220.2527701100882</v>
      </c>
      <c r="BP47" s="71">
        <f t="shared" si="28"/>
        <v>148.1702271776668</v>
      </c>
      <c r="BQ47" s="71">
        <f aca="true" t="shared" si="29" ref="BQ47:DB47">SUM(BQ45:BQ46)</f>
        <v>156.1791871014696</v>
      </c>
      <c r="BR47" s="71">
        <f t="shared" si="29"/>
        <v>158.1814583625315</v>
      </c>
      <c r="BS47" s="71">
        <f t="shared" si="29"/>
        <v>161.18488312847361</v>
      </c>
      <c r="BT47" s="71">
        <f t="shared" si="29"/>
        <v>128.14707664549087</v>
      </c>
      <c r="BU47" s="71">
        <f t="shared" si="29"/>
        <v>124.14240900292224</v>
      </c>
      <c r="BV47" s="71">
        <f t="shared" si="29"/>
        <v>109.12516898994146</v>
      </c>
      <c r="BW47" s="71">
        <f t="shared" si="29"/>
        <v>111.12748493687651</v>
      </c>
      <c r="BX47" s="71">
        <f t="shared" si="29"/>
        <v>89.10222401278203</v>
      </c>
      <c r="BY47" s="71">
        <f t="shared" si="29"/>
        <v>76.08730888391094</v>
      </c>
      <c r="BZ47" s="71">
        <f t="shared" si="29"/>
        <v>88.10108838225108</v>
      </c>
      <c r="CA47" s="71">
        <f t="shared" si="29"/>
        <v>63.07226863459502</v>
      </c>
      <c r="CB47" s="71">
        <f t="shared" si="29"/>
        <v>77.08831045682243</v>
      </c>
      <c r="CC47" s="71">
        <f t="shared" si="29"/>
        <v>54.06198539959405</v>
      </c>
      <c r="CD47" s="71">
        <f t="shared" si="29"/>
        <v>65.07465607892712</v>
      </c>
      <c r="CE47" s="71">
        <f t="shared" si="29"/>
        <v>62.071195564286484</v>
      </c>
      <c r="CF47" s="71">
        <f t="shared" si="29"/>
        <v>62.071231312985006</v>
      </c>
      <c r="CG47" s="71">
        <f t="shared" si="29"/>
        <v>66.07575596075955</v>
      </c>
      <c r="CH47" s="71">
        <f t="shared" si="29"/>
        <v>50.05741606594635</v>
      </c>
      <c r="CI47" s="71">
        <f t="shared" si="29"/>
        <v>30.03444427726303</v>
      </c>
      <c r="CJ47" s="71">
        <f t="shared" si="29"/>
        <v>37.042527748599156</v>
      </c>
      <c r="CK47" s="71">
        <f t="shared" si="29"/>
        <v>26.02982132056755</v>
      </c>
      <c r="CL47" s="71">
        <f t="shared" si="29"/>
        <v>39.04474538661327</v>
      </c>
      <c r="CM47" s="71">
        <f t="shared" si="29"/>
        <v>5.005749650051802</v>
      </c>
      <c r="CN47" s="71">
        <f t="shared" si="29"/>
        <v>13.014950877569614</v>
      </c>
      <c r="CO47" s="71">
        <f t="shared" si="29"/>
        <v>8.00919229034318</v>
      </c>
      <c r="CP47" s="71">
        <f t="shared" si="29"/>
        <v>13.014924066045719</v>
      </c>
      <c r="CQ47" s="71">
        <f t="shared" si="29"/>
        <v>11.012617056285293</v>
      </c>
      <c r="CR47" s="71">
        <f t="shared" si="29"/>
        <v>4.004587207996959</v>
      </c>
      <c r="CS47" s="71">
        <f t="shared" si="29"/>
        <v>4.004587207996959</v>
      </c>
      <c r="CT47" s="71">
        <f t="shared" si="29"/>
        <v>4.004605082346221</v>
      </c>
      <c r="CU47" s="71">
        <f t="shared" si="29"/>
        <v>1.001153504880213</v>
      </c>
      <c r="CV47" s="71">
        <f t="shared" si="29"/>
        <v>1.001144567705582</v>
      </c>
      <c r="CW47" s="71">
        <f t="shared" si="29"/>
        <v>1.001144567705582</v>
      </c>
      <c r="CX47" s="71">
        <f t="shared" si="29"/>
        <v>4.00459614517159</v>
      </c>
      <c r="CY47" s="71">
        <f t="shared" si="29"/>
        <v>0</v>
      </c>
      <c r="CZ47" s="71">
        <f t="shared" si="29"/>
        <v>0</v>
      </c>
      <c r="DA47" s="71">
        <f t="shared" si="29"/>
        <v>0</v>
      </c>
      <c r="DB47" s="71">
        <f t="shared" si="29"/>
        <v>1.001144567705582</v>
      </c>
      <c r="DC47" s="234">
        <f>SUM(E47:DB47)</f>
        <v>22666.000000000004</v>
      </c>
    </row>
    <row r="48" spans="2:149" ht="21.75">
      <c r="B48" s="47">
        <v>16</v>
      </c>
      <c r="C48" s="48" t="s">
        <v>76</v>
      </c>
      <c r="D48" s="50" t="s">
        <v>36</v>
      </c>
      <c r="E48" s="71">
        <v>178.79006605019816</v>
      </c>
      <c r="F48" s="71">
        <v>154.68354029062087</v>
      </c>
      <c r="G48" s="71">
        <v>193.85664464993394</v>
      </c>
      <c r="H48" s="71">
        <v>171.75899603698812</v>
      </c>
      <c r="I48" s="71">
        <v>181.8033817701453</v>
      </c>
      <c r="J48" s="71">
        <v>184.81669749009248</v>
      </c>
      <c r="K48" s="71">
        <v>155.6879788639366</v>
      </c>
      <c r="L48" s="71">
        <v>179.79450462351386</v>
      </c>
      <c r="M48" s="71">
        <v>199.88327608982826</v>
      </c>
      <c r="N48" s="71">
        <v>162.71904887714663</v>
      </c>
      <c r="O48" s="71">
        <v>210.9321003963012</v>
      </c>
      <c r="P48" s="71">
        <v>209.92766182298547</v>
      </c>
      <c r="Q48" s="71">
        <v>216.9587318361955</v>
      </c>
      <c r="R48" s="71">
        <v>234.03418758256274</v>
      </c>
      <c r="S48" s="71">
        <v>266.17622192866577</v>
      </c>
      <c r="T48" s="71">
        <v>309.45962724726445</v>
      </c>
      <c r="U48" s="71">
        <v>325.69357490613737</v>
      </c>
      <c r="V48" s="71">
        <v>313.5181141619827</v>
      </c>
      <c r="W48" s="71">
        <v>286.1233274876347</v>
      </c>
      <c r="X48" s="71">
        <v>336.85441392161243</v>
      </c>
      <c r="Y48" s="71">
        <v>328.73744009217603</v>
      </c>
      <c r="Z48" s="71">
        <v>811.6973829436445</v>
      </c>
      <c r="AA48" s="71">
        <v>807.6388960289263</v>
      </c>
      <c r="AB48" s="71">
        <v>392.65860899898803</v>
      </c>
      <c r="AC48" s="71">
        <v>314.53273589066225</v>
      </c>
      <c r="AD48" s="71">
        <v>306.4157620612258</v>
      </c>
      <c r="AE48" s="71">
        <v>310.474248975944</v>
      </c>
      <c r="AF48" s="71">
        <v>286.1233274876347</v>
      </c>
      <c r="AG48" s="71">
        <v>272.93324501480043</v>
      </c>
      <c r="AH48" s="71">
        <v>302.35727514650756</v>
      </c>
      <c r="AI48" s="71">
        <v>289.16719267367336</v>
      </c>
      <c r="AJ48" s="71">
        <v>297.2841665031098</v>
      </c>
      <c r="AK48" s="71">
        <v>304.3865186038667</v>
      </c>
      <c r="AL48" s="71">
        <v>292.211057859712</v>
      </c>
      <c r="AM48" s="71">
        <v>318.5912228053805</v>
      </c>
      <c r="AN48" s="71">
        <v>284.09408403027555</v>
      </c>
      <c r="AO48" s="71">
        <v>325.69357490613737</v>
      </c>
      <c r="AP48" s="71">
        <v>385.55625689823114</v>
      </c>
      <c r="AQ48" s="71">
        <v>352.0737398518058</v>
      </c>
      <c r="AR48" s="71">
        <v>318.5912228053805</v>
      </c>
      <c r="AS48" s="71">
        <v>388.6001220842698</v>
      </c>
      <c r="AT48" s="71">
        <v>324.6789531774578</v>
      </c>
      <c r="AU48" s="71">
        <v>353.08836158048535</v>
      </c>
      <c r="AV48" s="71">
        <v>310.474248975944</v>
      </c>
      <c r="AW48" s="71">
        <v>309.45962724726445</v>
      </c>
      <c r="AX48" s="71">
        <v>286.1233274876347</v>
      </c>
      <c r="AY48" s="71">
        <v>303.37189687518713</v>
      </c>
      <c r="AZ48" s="71">
        <v>294.2403013170711</v>
      </c>
      <c r="BA48" s="71">
        <v>286.1233274876347</v>
      </c>
      <c r="BB48" s="71">
        <v>299.3134099604689</v>
      </c>
      <c r="BC48" s="71">
        <v>329.75206182085554</v>
      </c>
      <c r="BD48" s="71">
        <v>280.0355971155573</v>
      </c>
      <c r="BE48" s="71">
        <v>278.00635365819824</v>
      </c>
      <c r="BF48" s="71">
        <v>234.37761932497733</v>
      </c>
      <c r="BG48" s="71">
        <v>267.8601363714027</v>
      </c>
      <c r="BH48" s="71">
        <v>194.80737190647469</v>
      </c>
      <c r="BI48" s="71">
        <v>191.763506720436</v>
      </c>
      <c r="BJ48" s="71">
        <v>180.6026677049609</v>
      </c>
      <c r="BK48" s="71">
        <v>171.4710721468449</v>
      </c>
      <c r="BL48" s="71">
        <v>190.74888499175646</v>
      </c>
      <c r="BM48" s="71">
        <v>159.70573315719946</v>
      </c>
      <c r="BN48" s="71">
        <v>171.75899603698812</v>
      </c>
      <c r="BO48" s="71">
        <v>143.63471598414796</v>
      </c>
      <c r="BP48" s="71">
        <v>157.69685601056804</v>
      </c>
      <c r="BQ48" s="71">
        <v>157.69685601056804</v>
      </c>
      <c r="BR48" s="71">
        <v>134.59476882430647</v>
      </c>
      <c r="BS48" s="71">
        <v>108.47936591809776</v>
      </c>
      <c r="BT48" s="71">
        <v>81.35952443857332</v>
      </c>
      <c r="BU48" s="71">
        <v>91.40391017173052</v>
      </c>
      <c r="BV48" s="71">
        <v>74.32845442536328</v>
      </c>
      <c r="BW48" s="71">
        <v>78.34620871862616</v>
      </c>
      <c r="BX48" s="71">
        <v>81.35952443857332</v>
      </c>
      <c r="BY48" s="71">
        <v>53.235244385733154</v>
      </c>
      <c r="BZ48" s="71">
        <v>54.23968295904888</v>
      </c>
      <c r="CA48" s="71">
        <v>53.235244385733154</v>
      </c>
      <c r="CB48" s="71">
        <v>42.18642007926024</v>
      </c>
      <c r="CC48" s="71">
        <v>29.12871862615588</v>
      </c>
      <c r="CD48" s="71">
        <v>49.21749009247028</v>
      </c>
      <c r="CE48" s="71">
        <v>21.09321003963012</v>
      </c>
      <c r="CF48" s="71">
        <v>31.137595772787318</v>
      </c>
      <c r="CG48" s="71">
        <v>9.03994715984148</v>
      </c>
      <c r="CH48" s="71">
        <v>9.03994715984148</v>
      </c>
      <c r="CI48" s="71">
        <v>30.133157199471597</v>
      </c>
      <c r="CJ48" s="71">
        <v>21.09321003963012</v>
      </c>
      <c r="CK48" s="71">
        <v>15.066578599735799</v>
      </c>
      <c r="CL48" s="71">
        <v>14.06214002642008</v>
      </c>
      <c r="CM48" s="71">
        <v>4.01775429326288</v>
      </c>
      <c r="CN48" s="71">
        <v>11.04882430647292</v>
      </c>
      <c r="CO48" s="71">
        <v>1.00443857331572</v>
      </c>
      <c r="CP48" s="71">
        <v>3.0133157199471596</v>
      </c>
      <c r="CQ48" s="71">
        <v>1.00443857331572</v>
      </c>
      <c r="CR48" s="71">
        <v>3.0133157199471596</v>
      </c>
      <c r="CS48" s="71">
        <v>2.00887714663144</v>
      </c>
      <c r="CT48" s="71">
        <v>3.0133157199471596</v>
      </c>
      <c r="CU48" s="71">
        <v>1.00443857331572</v>
      </c>
      <c r="CV48" s="71">
        <v>1.00443857331572</v>
      </c>
      <c r="CW48" s="71">
        <v>0</v>
      </c>
      <c r="CX48" s="71">
        <v>0</v>
      </c>
      <c r="CY48" s="71">
        <v>0</v>
      </c>
      <c r="CZ48" s="71">
        <v>1.00443857331572</v>
      </c>
      <c r="DA48" s="71">
        <v>0</v>
      </c>
      <c r="DB48" s="71">
        <v>0</v>
      </c>
      <c r="DC48" s="234">
        <v>19153</v>
      </c>
      <c r="DJ48" s="44" t="s">
        <v>40</v>
      </c>
      <c r="DK48" s="44" t="s">
        <v>40</v>
      </c>
      <c r="DL48" s="44" t="s">
        <v>40</v>
      </c>
      <c r="DM48" s="44" t="s">
        <v>40</v>
      </c>
      <c r="DN48" s="44" t="s">
        <v>40</v>
      </c>
      <c r="DO48" s="44" t="s">
        <v>40</v>
      </c>
      <c r="DP48" s="44" t="s">
        <v>40</v>
      </c>
      <c r="DQ48" s="44" t="s">
        <v>40</v>
      </c>
      <c r="DR48" s="44" t="s">
        <v>40</v>
      </c>
      <c r="DS48" s="44" t="s">
        <v>40</v>
      </c>
      <c r="DT48" s="44" t="s">
        <v>40</v>
      </c>
      <c r="DU48" s="44" t="s">
        <v>40</v>
      </c>
      <c r="DV48" s="44" t="s">
        <v>40</v>
      </c>
      <c r="DW48" s="44" t="s">
        <v>40</v>
      </c>
      <c r="DX48" s="44" t="s">
        <v>40</v>
      </c>
      <c r="DY48" s="44" t="s">
        <v>40</v>
      </c>
      <c r="DZ48" s="44" t="s">
        <v>40</v>
      </c>
      <c r="EA48" s="44" t="s">
        <v>40</v>
      </c>
      <c r="EB48" s="44" t="s">
        <v>40</v>
      </c>
      <c r="EC48" s="44" t="s">
        <v>40</v>
      </c>
      <c r="ED48" s="44" t="s">
        <v>40</v>
      </c>
      <c r="EE48" s="44" t="s">
        <v>40</v>
      </c>
      <c r="EF48" s="44" t="s">
        <v>40</v>
      </c>
      <c r="EG48" s="44" t="s">
        <v>40</v>
      </c>
      <c r="EH48" s="44" t="s">
        <v>40</v>
      </c>
      <c r="EI48" s="44" t="s">
        <v>40</v>
      </c>
      <c r="EJ48" s="44" t="s">
        <v>40</v>
      </c>
      <c r="EK48" s="44" t="s">
        <v>40</v>
      </c>
      <c r="EL48" s="44" t="s">
        <v>40</v>
      </c>
      <c r="EM48" s="44" t="s">
        <v>40</v>
      </c>
      <c r="EN48" s="44" t="s">
        <v>40</v>
      </c>
      <c r="EO48" s="44" t="s">
        <v>40</v>
      </c>
      <c r="EP48" s="44" t="s">
        <v>40</v>
      </c>
      <c r="EQ48" s="44" t="s">
        <v>40</v>
      </c>
      <c r="ER48" s="44" t="s">
        <v>40</v>
      </c>
      <c r="ES48" s="44" t="s">
        <v>40</v>
      </c>
    </row>
    <row r="49" spans="2:107" ht="21.75">
      <c r="B49" s="51"/>
      <c r="C49" s="52"/>
      <c r="D49" s="50" t="s">
        <v>37</v>
      </c>
      <c r="E49" s="71">
        <v>168.19084403044417</v>
      </c>
      <c r="F49" s="71">
        <v>136.15449278655004</v>
      </c>
      <c r="G49" s="71">
        <v>170.19311598318754</v>
      </c>
      <c r="H49" s="71">
        <v>154.1749403612405</v>
      </c>
      <c r="I49" s="71">
        <v>155.1760763376122</v>
      </c>
      <c r="J49" s="71">
        <v>170.19311598318754</v>
      </c>
      <c r="K49" s="71">
        <v>145.16471657389528</v>
      </c>
      <c r="L49" s="71">
        <v>184.20901965239122</v>
      </c>
      <c r="M49" s="71">
        <v>163.1851641485857</v>
      </c>
      <c r="N49" s="71">
        <v>197.22378734522323</v>
      </c>
      <c r="O49" s="71">
        <v>171.19425195955924</v>
      </c>
      <c r="P49" s="71">
        <v>209.2374190616835</v>
      </c>
      <c r="Q49" s="71">
        <v>226.25673066000226</v>
      </c>
      <c r="R49" s="71">
        <v>248.28172214017948</v>
      </c>
      <c r="S49" s="71">
        <v>272.3089855731001</v>
      </c>
      <c r="T49" s="71">
        <v>315.5351831562946</v>
      </c>
      <c r="U49" s="71">
        <v>287.4876113201795</v>
      </c>
      <c r="V49" s="71">
        <v>256.43494250162354</v>
      </c>
      <c r="W49" s="71">
        <v>272.462126407975</v>
      </c>
      <c r="X49" s="71">
        <v>284.4825143377386</v>
      </c>
      <c r="Y49" s="71">
        <v>254.4315445133296</v>
      </c>
      <c r="Z49" s="71">
        <v>267.4536314372402</v>
      </c>
      <c r="AA49" s="71">
        <v>240.40775859527207</v>
      </c>
      <c r="AB49" s="71">
        <v>269.45702942553413</v>
      </c>
      <c r="AC49" s="71">
        <v>247.41965155430083</v>
      </c>
      <c r="AD49" s="71">
        <v>265.4502334489462</v>
      </c>
      <c r="AE49" s="71">
        <v>280.47571836115077</v>
      </c>
      <c r="AF49" s="71">
        <v>258.4383404899175</v>
      </c>
      <c r="AG49" s="71">
        <v>225.38227368306755</v>
      </c>
      <c r="AH49" s="71">
        <v>290.49270830262043</v>
      </c>
      <c r="AI49" s="71">
        <v>256.43494250162354</v>
      </c>
      <c r="AJ49" s="71">
        <v>240.40775859527207</v>
      </c>
      <c r="AK49" s="71">
        <v>281.4774173552977</v>
      </c>
      <c r="AL49" s="71">
        <v>290.49270830262043</v>
      </c>
      <c r="AM49" s="71">
        <v>304.51649422067794</v>
      </c>
      <c r="AN49" s="71">
        <v>322.54707611532336</v>
      </c>
      <c r="AO49" s="71">
        <v>294.4995042792083</v>
      </c>
      <c r="AP49" s="71">
        <v>374.6354238109656</v>
      </c>
      <c r="AQ49" s="71">
        <v>332.564066056793</v>
      </c>
      <c r="AR49" s="71">
        <v>360.6116378929081</v>
      </c>
      <c r="AS49" s="71">
        <v>381.6473167699944</v>
      </c>
      <c r="AT49" s="71">
        <v>333.56576505094</v>
      </c>
      <c r="AU49" s="71">
        <v>341.5793570041157</v>
      </c>
      <c r="AV49" s="71">
        <v>295.50120327335526</v>
      </c>
      <c r="AW49" s="71">
        <v>326.5538720919112</v>
      </c>
      <c r="AX49" s="71">
        <v>294.4995042792083</v>
      </c>
      <c r="AY49" s="71">
        <v>307.5215912031189</v>
      </c>
      <c r="AZ49" s="71">
        <v>282.47911634944467</v>
      </c>
      <c r="BA49" s="71">
        <v>286.4859123260325</v>
      </c>
      <c r="BB49" s="71">
        <v>282.47911634944467</v>
      </c>
      <c r="BC49" s="71">
        <v>275.4672233904159</v>
      </c>
      <c r="BD49" s="71">
        <v>252.42814652503566</v>
      </c>
      <c r="BE49" s="71">
        <v>214.36358474745091</v>
      </c>
      <c r="BF49" s="71">
        <v>221.3754777064797</v>
      </c>
      <c r="BG49" s="71">
        <v>259.4400394840644</v>
      </c>
      <c r="BH49" s="71">
        <v>227.3856716713615</v>
      </c>
      <c r="BI49" s="71">
        <v>221.3754777064797</v>
      </c>
      <c r="BJ49" s="71">
        <v>181.30751794060103</v>
      </c>
      <c r="BK49" s="71">
        <v>197.3347018469525</v>
      </c>
      <c r="BL49" s="71">
        <v>197.3347018469525</v>
      </c>
      <c r="BM49" s="71">
        <v>173.19652391230264</v>
      </c>
      <c r="BN49" s="71">
        <v>170.19311598318754</v>
      </c>
      <c r="BO49" s="71">
        <v>183.20788367601955</v>
      </c>
      <c r="BP49" s="71">
        <v>166.1885720777008</v>
      </c>
      <c r="BQ49" s="71">
        <v>162.18402817221403</v>
      </c>
      <c r="BR49" s="71">
        <v>154.1749403612405</v>
      </c>
      <c r="BS49" s="71">
        <v>137.15562876292174</v>
      </c>
      <c r="BT49" s="71">
        <v>106.12041349539929</v>
      </c>
      <c r="BU49" s="71">
        <v>109.12382142451438</v>
      </c>
      <c r="BV49" s="71">
        <v>99.11246166079745</v>
      </c>
      <c r="BW49" s="71">
        <v>95.1079177553107</v>
      </c>
      <c r="BX49" s="71">
        <v>94.106781778939</v>
      </c>
      <c r="BY49" s="71">
        <v>92.10450982619561</v>
      </c>
      <c r="BZ49" s="71">
        <v>90.10223787345224</v>
      </c>
      <c r="CA49" s="71">
        <v>72.08179029876179</v>
      </c>
      <c r="CB49" s="71">
        <v>65.07383846415995</v>
      </c>
      <c r="CC49" s="71">
        <v>57.064750653186415</v>
      </c>
      <c r="CD49" s="71">
        <v>58.06588662955811</v>
      </c>
      <c r="CE49" s="71">
        <v>44.04998296035443</v>
      </c>
      <c r="CF49" s="71">
        <v>50.056798818584575</v>
      </c>
      <c r="CG49" s="71">
        <v>26.02953538566398</v>
      </c>
      <c r="CH49" s="71">
        <v>35.0397591730092</v>
      </c>
      <c r="CI49" s="71">
        <v>32.036351243894124</v>
      </c>
      <c r="CJ49" s="71">
        <v>30.034079291150743</v>
      </c>
      <c r="CK49" s="71">
        <v>21.02385550380552</v>
      </c>
      <c r="CL49" s="71">
        <v>14.01590366920368</v>
      </c>
      <c r="CM49" s="71">
        <v>19.02158355106214</v>
      </c>
      <c r="CN49" s="71">
        <v>7.00795183460184</v>
      </c>
      <c r="CO49" s="71">
        <v>10.011359763716914</v>
      </c>
      <c r="CP49" s="71">
        <v>9.010223787345224</v>
      </c>
      <c r="CQ49" s="71">
        <v>5.005679881858457</v>
      </c>
      <c r="CR49" s="71">
        <v>11.012495740088607</v>
      </c>
      <c r="CS49" s="71">
        <v>2.0022719527433828</v>
      </c>
      <c r="CT49" s="71">
        <v>1.0011359763716914</v>
      </c>
      <c r="CU49" s="71">
        <v>3.0034079291150744</v>
      </c>
      <c r="CV49" s="71">
        <v>1.0011359763716914</v>
      </c>
      <c r="CW49" s="71">
        <v>0</v>
      </c>
      <c r="CX49" s="71">
        <v>1.0011359763716914</v>
      </c>
      <c r="CY49" s="71">
        <v>0</v>
      </c>
      <c r="CZ49" s="71">
        <v>1.0011359763716914</v>
      </c>
      <c r="DA49" s="71">
        <v>0</v>
      </c>
      <c r="DB49" s="71">
        <v>1.0011359763716914</v>
      </c>
      <c r="DC49" s="234">
        <v>17633</v>
      </c>
    </row>
    <row r="50" spans="2:107" ht="21.75">
      <c r="B50" s="53"/>
      <c r="C50" s="54"/>
      <c r="D50" s="50" t="s">
        <v>38</v>
      </c>
      <c r="E50" s="71">
        <f>SUM(E48:E49)</f>
        <v>346.98091008064233</v>
      </c>
      <c r="F50" s="71">
        <f aca="true" t="shared" si="30" ref="F50:BQ50">SUM(F48:F49)</f>
        <v>290.8380330771709</v>
      </c>
      <c r="G50" s="71">
        <f t="shared" si="30"/>
        <v>364.0497606331215</v>
      </c>
      <c r="H50" s="71">
        <f t="shared" si="30"/>
        <v>325.93393639822864</v>
      </c>
      <c r="I50" s="71">
        <f t="shared" si="30"/>
        <v>336.9794581077575</v>
      </c>
      <c r="J50" s="71">
        <f t="shared" si="30"/>
        <v>355.00981347328</v>
      </c>
      <c r="K50" s="71">
        <f t="shared" si="30"/>
        <v>300.85269543783187</v>
      </c>
      <c r="L50" s="71">
        <f t="shared" si="30"/>
        <v>364.0035242759051</v>
      </c>
      <c r="M50" s="71">
        <f t="shared" si="30"/>
        <v>363.0684402384139</v>
      </c>
      <c r="N50" s="71">
        <f t="shared" si="30"/>
        <v>359.94283622236986</v>
      </c>
      <c r="O50" s="71">
        <f t="shared" si="30"/>
        <v>382.12635235586043</v>
      </c>
      <c r="P50" s="71">
        <f t="shared" si="30"/>
        <v>419.165080884669</v>
      </c>
      <c r="Q50" s="71">
        <f t="shared" si="30"/>
        <v>443.2154624961978</v>
      </c>
      <c r="R50" s="71">
        <f t="shared" si="30"/>
        <v>482.3159097227422</v>
      </c>
      <c r="S50" s="71">
        <f t="shared" si="30"/>
        <v>538.4852075017659</v>
      </c>
      <c r="T50" s="71">
        <f t="shared" si="30"/>
        <v>624.9948104035591</v>
      </c>
      <c r="U50" s="71">
        <f t="shared" si="30"/>
        <v>613.1811862263169</v>
      </c>
      <c r="V50" s="71">
        <f t="shared" si="30"/>
        <v>569.9530566636063</v>
      </c>
      <c r="W50" s="71">
        <f t="shared" si="30"/>
        <v>558.5854538956097</v>
      </c>
      <c r="X50" s="71">
        <f t="shared" si="30"/>
        <v>621.336928259351</v>
      </c>
      <c r="Y50" s="71">
        <f t="shared" si="30"/>
        <v>583.1689846055057</v>
      </c>
      <c r="Z50" s="71">
        <f t="shared" si="30"/>
        <v>1079.1510143808846</v>
      </c>
      <c r="AA50" s="71">
        <f t="shared" si="30"/>
        <v>1048.0466546241983</v>
      </c>
      <c r="AB50" s="71">
        <f t="shared" si="30"/>
        <v>662.1156384245221</v>
      </c>
      <c r="AC50" s="71">
        <f t="shared" si="30"/>
        <v>561.952387444963</v>
      </c>
      <c r="AD50" s="71">
        <f t="shared" si="30"/>
        <v>571.8659955101721</v>
      </c>
      <c r="AE50" s="71">
        <f t="shared" si="30"/>
        <v>590.9499673370948</v>
      </c>
      <c r="AF50" s="71">
        <f t="shared" si="30"/>
        <v>544.5616679775521</v>
      </c>
      <c r="AG50" s="71">
        <f t="shared" si="30"/>
        <v>498.315518697868</v>
      </c>
      <c r="AH50" s="71">
        <f t="shared" si="30"/>
        <v>592.849983449128</v>
      </c>
      <c r="AI50" s="71">
        <f t="shared" si="30"/>
        <v>545.6021351752969</v>
      </c>
      <c r="AJ50" s="71">
        <f t="shared" si="30"/>
        <v>537.691925098382</v>
      </c>
      <c r="AK50" s="71">
        <f t="shared" si="30"/>
        <v>585.8639359591643</v>
      </c>
      <c r="AL50" s="71">
        <f t="shared" si="30"/>
        <v>582.7037661623324</v>
      </c>
      <c r="AM50" s="71">
        <f t="shared" si="30"/>
        <v>623.1077170260585</v>
      </c>
      <c r="AN50" s="71">
        <f t="shared" si="30"/>
        <v>606.6411601455989</v>
      </c>
      <c r="AO50" s="71">
        <f t="shared" si="30"/>
        <v>620.1930791853456</v>
      </c>
      <c r="AP50" s="71">
        <f t="shared" si="30"/>
        <v>760.1916807091968</v>
      </c>
      <c r="AQ50" s="71">
        <f t="shared" si="30"/>
        <v>684.6378059085988</v>
      </c>
      <c r="AR50" s="71">
        <f t="shared" si="30"/>
        <v>679.2028606982885</v>
      </c>
      <c r="AS50" s="71">
        <f t="shared" si="30"/>
        <v>770.2474388542641</v>
      </c>
      <c r="AT50" s="71">
        <f t="shared" si="30"/>
        <v>658.2447182283978</v>
      </c>
      <c r="AU50" s="71">
        <f t="shared" si="30"/>
        <v>694.6677185846011</v>
      </c>
      <c r="AV50" s="71">
        <f t="shared" si="30"/>
        <v>605.9754522492992</v>
      </c>
      <c r="AW50" s="71">
        <f t="shared" si="30"/>
        <v>636.0134993391757</v>
      </c>
      <c r="AX50" s="71">
        <f t="shared" si="30"/>
        <v>580.622831766843</v>
      </c>
      <c r="AY50" s="71">
        <f t="shared" si="30"/>
        <v>610.8934880783061</v>
      </c>
      <c r="AZ50" s="71">
        <f t="shared" si="30"/>
        <v>576.7194176665157</v>
      </c>
      <c r="BA50" s="71">
        <f t="shared" si="30"/>
        <v>572.6092398136673</v>
      </c>
      <c r="BB50" s="71">
        <f t="shared" si="30"/>
        <v>581.7925263099136</v>
      </c>
      <c r="BC50" s="71">
        <f t="shared" si="30"/>
        <v>605.2192852112714</v>
      </c>
      <c r="BD50" s="71">
        <f t="shared" si="30"/>
        <v>532.463743640593</v>
      </c>
      <c r="BE50" s="71">
        <f t="shared" si="30"/>
        <v>492.3699384056491</v>
      </c>
      <c r="BF50" s="71">
        <f t="shared" si="30"/>
        <v>455.75309703145706</v>
      </c>
      <c r="BG50" s="71">
        <f t="shared" si="30"/>
        <v>527.3001758554672</v>
      </c>
      <c r="BH50" s="71">
        <f t="shared" si="30"/>
        <v>422.1930435778362</v>
      </c>
      <c r="BI50" s="71">
        <f t="shared" si="30"/>
        <v>413.1389844269157</v>
      </c>
      <c r="BJ50" s="71">
        <f t="shared" si="30"/>
        <v>361.9101856455619</v>
      </c>
      <c r="BK50" s="71">
        <f t="shared" si="30"/>
        <v>368.8057739937974</v>
      </c>
      <c r="BL50" s="71">
        <f t="shared" si="30"/>
        <v>388.0835868387089</v>
      </c>
      <c r="BM50" s="71">
        <f t="shared" si="30"/>
        <v>332.90225706950207</v>
      </c>
      <c r="BN50" s="71">
        <f t="shared" si="30"/>
        <v>341.95211202017566</v>
      </c>
      <c r="BO50" s="71">
        <f t="shared" si="30"/>
        <v>326.8425996601675</v>
      </c>
      <c r="BP50" s="71">
        <f t="shared" si="30"/>
        <v>323.88542808826884</v>
      </c>
      <c r="BQ50" s="71">
        <f t="shared" si="30"/>
        <v>319.8808841827821</v>
      </c>
      <c r="BR50" s="71">
        <f aca="true" t="shared" si="31" ref="BR50:DA50">SUM(BR48:BR49)</f>
        <v>288.76970918554696</v>
      </c>
      <c r="BS50" s="71">
        <f t="shared" si="31"/>
        <v>245.6349946810195</v>
      </c>
      <c r="BT50" s="71">
        <f t="shared" si="31"/>
        <v>187.47993793397262</v>
      </c>
      <c r="BU50" s="71">
        <f t="shared" si="31"/>
        <v>200.5277315962449</v>
      </c>
      <c r="BV50" s="71">
        <f t="shared" si="31"/>
        <v>173.4409160861607</v>
      </c>
      <c r="BW50" s="71">
        <f t="shared" si="31"/>
        <v>173.45412647393687</v>
      </c>
      <c r="BX50" s="71">
        <f t="shared" si="31"/>
        <v>175.4663062175123</v>
      </c>
      <c r="BY50" s="71">
        <f t="shared" si="31"/>
        <v>145.33975421192878</v>
      </c>
      <c r="BZ50" s="71">
        <f t="shared" si="31"/>
        <v>144.3419208325011</v>
      </c>
      <c r="CA50" s="71">
        <f t="shared" si="31"/>
        <v>125.31703468449494</v>
      </c>
      <c r="CB50" s="71">
        <f t="shared" si="31"/>
        <v>107.26025854342018</v>
      </c>
      <c r="CC50" s="71">
        <f t="shared" si="31"/>
        <v>86.1934692793423</v>
      </c>
      <c r="CD50" s="71">
        <f t="shared" si="31"/>
        <v>107.28337672202838</v>
      </c>
      <c r="CE50" s="71">
        <f t="shared" si="31"/>
        <v>65.14319299998455</v>
      </c>
      <c r="CF50" s="71">
        <f t="shared" si="31"/>
        <v>81.19439459137189</v>
      </c>
      <c r="CG50" s="71">
        <f t="shared" si="31"/>
        <v>35.06948254550546</v>
      </c>
      <c r="CH50" s="71">
        <f t="shared" si="31"/>
        <v>44.079706332850684</v>
      </c>
      <c r="CI50" s="71">
        <f t="shared" si="31"/>
        <v>62.16950844336572</v>
      </c>
      <c r="CJ50" s="71">
        <f t="shared" si="31"/>
        <v>51.12728933078086</v>
      </c>
      <c r="CK50" s="71">
        <f t="shared" si="31"/>
        <v>36.09043410354132</v>
      </c>
      <c r="CL50" s="71">
        <f t="shared" si="31"/>
        <v>28.078043695623762</v>
      </c>
      <c r="CM50" s="71">
        <f t="shared" si="31"/>
        <v>23.03933784432502</v>
      </c>
      <c r="CN50" s="71">
        <f t="shared" si="31"/>
        <v>18.05677614107476</v>
      </c>
      <c r="CO50" s="71">
        <f t="shared" si="31"/>
        <v>11.015798337032635</v>
      </c>
      <c r="CP50" s="71">
        <f t="shared" si="31"/>
        <v>12.023539507292384</v>
      </c>
      <c r="CQ50" s="71">
        <f t="shared" si="31"/>
        <v>6.010118455174177</v>
      </c>
      <c r="CR50" s="71">
        <f t="shared" si="31"/>
        <v>14.025811460035767</v>
      </c>
      <c r="CS50" s="71">
        <f t="shared" si="31"/>
        <v>4.011149099374823</v>
      </c>
      <c r="CT50" s="71">
        <f t="shared" si="31"/>
        <v>4.014451696318851</v>
      </c>
      <c r="CU50" s="71">
        <f t="shared" si="31"/>
        <v>4.0078465024307945</v>
      </c>
      <c r="CV50" s="71">
        <f t="shared" si="31"/>
        <v>2.0055745496874113</v>
      </c>
      <c r="CW50" s="71">
        <f t="shared" si="31"/>
        <v>0</v>
      </c>
      <c r="CX50" s="71">
        <f t="shared" si="31"/>
        <v>1.0011359763716914</v>
      </c>
      <c r="CY50" s="71">
        <f t="shared" si="31"/>
        <v>0</v>
      </c>
      <c r="CZ50" s="71">
        <f t="shared" si="31"/>
        <v>2.0055745496874113</v>
      </c>
      <c r="DA50" s="71">
        <f t="shared" si="31"/>
        <v>0</v>
      </c>
      <c r="DB50" s="71">
        <f>SUM(DB49:DB49)</f>
        <v>1.0011359763716914</v>
      </c>
      <c r="DC50" s="234">
        <f>SUM(E50:DB50)</f>
        <v>36786.000000000015</v>
      </c>
    </row>
    <row r="51" spans="2:149" ht="21.75">
      <c r="B51" s="47">
        <v>17</v>
      </c>
      <c r="C51" s="48" t="s">
        <v>77</v>
      </c>
      <c r="D51" s="50" t="s">
        <v>36</v>
      </c>
      <c r="E51" s="71">
        <v>235.64653572199438</v>
      </c>
      <c r="F51" s="71">
        <v>249.74504640621626</v>
      </c>
      <c r="G51" s="71">
        <v>257.80133822577164</v>
      </c>
      <c r="H51" s="71">
        <v>233.63246276710555</v>
      </c>
      <c r="I51" s="71">
        <v>209.46358730843946</v>
      </c>
      <c r="J51" s="71">
        <v>217.5198791279948</v>
      </c>
      <c r="K51" s="71">
        <v>217.5198791279948</v>
      </c>
      <c r="L51" s="71">
        <v>223.56209799266134</v>
      </c>
      <c r="M51" s="71">
        <v>209.46358730843946</v>
      </c>
      <c r="N51" s="71">
        <v>218.52691560543923</v>
      </c>
      <c r="O51" s="71">
        <v>212.4846967407727</v>
      </c>
      <c r="P51" s="71">
        <v>263.84355709043814</v>
      </c>
      <c r="Q51" s="71">
        <v>283.98428663932657</v>
      </c>
      <c r="R51" s="71">
        <v>295.0616878912152</v>
      </c>
      <c r="S51" s="71">
        <v>325.2727822145478</v>
      </c>
      <c r="T51" s="71">
        <v>375.38004850973437</v>
      </c>
      <c r="U51" s="71">
        <v>377.3982208135501</v>
      </c>
      <c r="V51" s="71">
        <v>375.38004850973437</v>
      </c>
      <c r="W51" s="71">
        <v>349.1438085601293</v>
      </c>
      <c r="X51" s="71">
        <v>363.2710146868397</v>
      </c>
      <c r="Y51" s="71">
        <v>339.0529470410504</v>
      </c>
      <c r="Z51" s="71">
        <v>319.8803101548005</v>
      </c>
      <c r="AA51" s="71">
        <v>285.5713809899323</v>
      </c>
      <c r="AB51" s="71">
        <v>315.843965547169</v>
      </c>
      <c r="AC51" s="71">
        <v>344.09837780058984</v>
      </c>
      <c r="AD51" s="71">
        <v>400.6072023074315</v>
      </c>
      <c r="AE51" s="71">
        <v>406.6617192188789</v>
      </c>
      <c r="AF51" s="71">
        <v>383.45273772499746</v>
      </c>
      <c r="AG51" s="71">
        <v>390.5163407883527</v>
      </c>
      <c r="AH51" s="71">
        <v>431.8888730165761</v>
      </c>
      <c r="AI51" s="71">
        <v>411.70714997841833</v>
      </c>
      <c r="AJ51" s="71">
        <v>415.74349458604985</v>
      </c>
      <c r="AK51" s="71">
        <v>359.2346700792081</v>
      </c>
      <c r="AL51" s="71">
        <v>358.22558392730025</v>
      </c>
      <c r="AM51" s="71">
        <v>414.734408434142</v>
      </c>
      <c r="AN51" s="71">
        <v>425.83435610512873</v>
      </c>
      <c r="AO51" s="71">
        <v>397.57994385170787</v>
      </c>
      <c r="AP51" s="71">
        <v>466.1978021814443</v>
      </c>
      <c r="AQ51" s="71">
        <v>454.0887683585496</v>
      </c>
      <c r="AR51" s="71">
        <v>414.734408434142</v>
      </c>
      <c r="AS51" s="71">
        <v>482.34318061197047</v>
      </c>
      <c r="AT51" s="71">
        <v>470.2341467890758</v>
      </c>
      <c r="AU51" s="71">
        <v>433.90704532039183</v>
      </c>
      <c r="AV51" s="71">
        <v>491.4249559791415</v>
      </c>
      <c r="AW51" s="71">
        <v>401.61628845933944</v>
      </c>
      <c r="AX51" s="71">
        <v>420.7889253455893</v>
      </c>
      <c r="AY51" s="71">
        <v>377.3982208135501</v>
      </c>
      <c r="AZ51" s="71">
        <v>419.7798391936814</v>
      </c>
      <c r="BA51" s="71">
        <v>354.1892393196687</v>
      </c>
      <c r="BB51" s="71">
        <v>360.24375623111604</v>
      </c>
      <c r="BC51" s="71">
        <v>338.0438608891425</v>
      </c>
      <c r="BD51" s="71">
        <v>325.9348270662478</v>
      </c>
      <c r="BE51" s="71">
        <v>309.7894486357216</v>
      </c>
      <c r="BF51" s="71">
        <v>299.6985871166427</v>
      </c>
      <c r="BG51" s="71">
        <v>315.843965547169</v>
      </c>
      <c r="BH51" s="71">
        <v>297.680414812827</v>
      </c>
      <c r="BI51" s="71">
        <v>284.5622948380244</v>
      </c>
      <c r="BJ51" s="71">
        <v>280.5259502303929</v>
      </c>
      <c r="BK51" s="71">
        <v>256.30788258460353</v>
      </c>
      <c r="BL51" s="71">
        <v>242.18067645789313</v>
      </c>
      <c r="BM51" s="71">
        <v>222.55506151521692</v>
      </c>
      <c r="BN51" s="71">
        <v>245.7169004964386</v>
      </c>
      <c r="BO51" s="71">
        <v>243.70282754154977</v>
      </c>
      <c r="BP51" s="71">
        <v>223.56209799266134</v>
      </c>
      <c r="BQ51" s="71">
        <v>230.61135333477228</v>
      </c>
      <c r="BR51" s="71">
        <v>178.24545650766242</v>
      </c>
      <c r="BS51" s="71">
        <v>174.21731059788473</v>
      </c>
      <c r="BT51" s="71">
        <v>136.95696093244118</v>
      </c>
      <c r="BU51" s="71">
        <v>110.77401251888625</v>
      </c>
      <c r="BV51" s="71">
        <v>135.94992445499676</v>
      </c>
      <c r="BW51" s="71">
        <v>113.79512195121951</v>
      </c>
      <c r="BX51" s="71">
        <v>101.71068422188647</v>
      </c>
      <c r="BY51" s="71">
        <v>100.70364774444205</v>
      </c>
      <c r="BZ51" s="71">
        <v>83.5840276278869</v>
      </c>
      <c r="CA51" s="71">
        <v>79.55588171810922</v>
      </c>
      <c r="CB51" s="71">
        <v>87.61217353766457</v>
      </c>
      <c r="CC51" s="71">
        <v>65.45737103388733</v>
      </c>
      <c r="CD51" s="71">
        <v>57.401079214331965</v>
      </c>
      <c r="CE51" s="71">
        <v>44.3096050075545</v>
      </c>
      <c r="CF51" s="71">
        <v>62.436261601554065</v>
      </c>
      <c r="CG51" s="71">
        <v>39.274422620332395</v>
      </c>
      <c r="CH51" s="71">
        <v>35.24627671055472</v>
      </c>
      <c r="CI51" s="71">
        <v>37.260349665443556</v>
      </c>
      <c r="CJ51" s="71">
        <v>37.260349665443556</v>
      </c>
      <c r="CK51" s="71">
        <v>25.175911936110513</v>
      </c>
      <c r="CL51" s="71">
        <v>20.14072954888841</v>
      </c>
      <c r="CM51" s="71">
        <v>17.119620116555147</v>
      </c>
      <c r="CN51" s="71">
        <v>11.077401251888626</v>
      </c>
      <c r="CO51" s="71">
        <v>8.056291819555364</v>
      </c>
      <c r="CP51" s="71">
        <v>7.049255342110944</v>
      </c>
      <c r="CQ51" s="71">
        <v>8.056291819555364</v>
      </c>
      <c r="CR51" s="71">
        <v>8.056291819555364</v>
      </c>
      <c r="CS51" s="71">
        <v>7.049255342110944</v>
      </c>
      <c r="CT51" s="71">
        <v>1.0070364774444205</v>
      </c>
      <c r="CU51" s="71">
        <v>4.028145909777682</v>
      </c>
      <c r="CV51" s="71">
        <v>1.0070364774444205</v>
      </c>
      <c r="CW51" s="71">
        <v>0</v>
      </c>
      <c r="CX51" s="71">
        <v>1.0070364774444205</v>
      </c>
      <c r="CY51" s="71">
        <v>1.0070364774444205</v>
      </c>
      <c r="CZ51" s="71">
        <v>0</v>
      </c>
      <c r="DA51" s="71">
        <v>1.0070364774444205</v>
      </c>
      <c r="DB51" s="71">
        <v>1.0070364774444205</v>
      </c>
      <c r="DC51" s="234">
        <v>23362</v>
      </c>
      <c r="DI51" s="13" t="s">
        <v>40</v>
      </c>
      <c r="DJ51" s="44" t="s">
        <v>40</v>
      </c>
      <c r="DK51" s="44" t="s">
        <v>40</v>
      </c>
      <c r="DL51" s="44" t="s">
        <v>40</v>
      </c>
      <c r="DM51" s="44" t="s">
        <v>40</v>
      </c>
      <c r="DN51" s="44" t="s">
        <v>40</v>
      </c>
      <c r="DO51" s="44" t="s">
        <v>40</v>
      </c>
      <c r="DP51" s="44" t="s">
        <v>40</v>
      </c>
      <c r="DQ51" s="44" t="s">
        <v>40</v>
      </c>
      <c r="DR51" s="44" t="s">
        <v>40</v>
      </c>
      <c r="DS51" s="44" t="s">
        <v>40</v>
      </c>
      <c r="DT51" s="44" t="s">
        <v>40</v>
      </c>
      <c r="DU51" s="44" t="s">
        <v>40</v>
      </c>
      <c r="DV51" s="44" t="s">
        <v>40</v>
      </c>
      <c r="DW51" s="44" t="s">
        <v>40</v>
      </c>
      <c r="DX51" s="44" t="s">
        <v>40</v>
      </c>
      <c r="DY51" s="44" t="s">
        <v>40</v>
      </c>
      <c r="DZ51" s="44" t="s">
        <v>40</v>
      </c>
      <c r="EA51" s="44" t="s">
        <v>40</v>
      </c>
      <c r="EB51" s="44" t="s">
        <v>40</v>
      </c>
      <c r="EC51" s="44" t="s">
        <v>40</v>
      </c>
      <c r="ED51" s="44" t="s">
        <v>40</v>
      </c>
      <c r="EE51" s="44" t="s">
        <v>40</v>
      </c>
      <c r="EF51" s="44" t="s">
        <v>40</v>
      </c>
      <c r="EG51" s="44" t="s">
        <v>40</v>
      </c>
      <c r="EH51" s="44" t="s">
        <v>40</v>
      </c>
      <c r="EI51" s="44" t="s">
        <v>40</v>
      </c>
      <c r="EJ51" s="44" t="s">
        <v>40</v>
      </c>
      <c r="EK51" s="44" t="s">
        <v>40</v>
      </c>
      <c r="EL51" s="44" t="s">
        <v>40</v>
      </c>
      <c r="EM51" s="44" t="s">
        <v>40</v>
      </c>
      <c r="EN51" s="44" t="s">
        <v>40</v>
      </c>
      <c r="EO51" s="44" t="s">
        <v>40</v>
      </c>
      <c r="EP51" s="44" t="s">
        <v>40</v>
      </c>
      <c r="EQ51" s="44" t="s">
        <v>40</v>
      </c>
      <c r="ER51" s="44" t="s">
        <v>40</v>
      </c>
      <c r="ES51" s="44" t="s">
        <v>40</v>
      </c>
    </row>
    <row r="52" spans="2:107" ht="21.75">
      <c r="B52" s="51"/>
      <c r="C52" s="52"/>
      <c r="D52" s="50" t="s">
        <v>37</v>
      </c>
      <c r="E52" s="71">
        <v>259.22492581602376</v>
      </c>
      <c r="F52" s="71">
        <v>230.0872403560831</v>
      </c>
      <c r="G52" s="71">
        <v>271.2818991097923</v>
      </c>
      <c r="H52" s="71">
        <v>250.18219584569732</v>
      </c>
      <c r="I52" s="71">
        <v>242.14421364985162</v>
      </c>
      <c r="J52" s="71">
        <v>209.99228486646885</v>
      </c>
      <c r="K52" s="71">
        <v>226.06824925816025</v>
      </c>
      <c r="L52" s="71">
        <v>228.07774480712166</v>
      </c>
      <c r="M52" s="71">
        <v>216.0207715133531</v>
      </c>
      <c r="N52" s="71">
        <v>196.9305637982196</v>
      </c>
      <c r="O52" s="71">
        <v>205.973293768546</v>
      </c>
      <c r="P52" s="71">
        <v>244.15370919881306</v>
      </c>
      <c r="Q52" s="71">
        <v>259.22492581602376</v>
      </c>
      <c r="R52" s="71">
        <v>272.286646884273</v>
      </c>
      <c r="S52" s="71">
        <v>300.41958456973293</v>
      </c>
      <c r="T52" s="71">
        <v>297.60494889710003</v>
      </c>
      <c r="U52" s="71">
        <v>341.84352238180406</v>
      </c>
      <c r="V52" s="71">
        <v>338.827256007847</v>
      </c>
      <c r="W52" s="71">
        <v>339.8326781324993</v>
      </c>
      <c r="X52" s="71">
        <v>342.84894450645646</v>
      </c>
      <c r="Y52" s="71">
        <v>328.77303476132334</v>
      </c>
      <c r="Z52" s="71">
        <v>319.72423563945205</v>
      </c>
      <c r="AA52" s="71">
        <v>356.9248542515896</v>
      </c>
      <c r="AB52" s="71">
        <v>330.7838790106281</v>
      </c>
      <c r="AC52" s="71">
        <v>336.81641175854224</v>
      </c>
      <c r="AD52" s="71">
        <v>340.8381002571517</v>
      </c>
      <c r="AE52" s="71">
        <v>392.1146286144223</v>
      </c>
      <c r="AF52" s="71">
        <v>347.8760551297183</v>
      </c>
      <c r="AG52" s="71">
        <v>375.0224524953321</v>
      </c>
      <c r="AH52" s="71">
        <v>359.94112062554666</v>
      </c>
      <c r="AI52" s="71">
        <v>366.9790754981132</v>
      </c>
      <c r="AJ52" s="71">
        <v>368.98991974741796</v>
      </c>
      <c r="AK52" s="71">
        <v>356.9248542515896</v>
      </c>
      <c r="AL52" s="71">
        <v>347.8760551297183</v>
      </c>
      <c r="AM52" s="71">
        <v>348.8814772543706</v>
      </c>
      <c r="AN52" s="71">
        <v>380.04956311859394</v>
      </c>
      <c r="AO52" s="71">
        <v>363.9628091241561</v>
      </c>
      <c r="AP52" s="71">
        <v>413.228493232122</v>
      </c>
      <c r="AQ52" s="71">
        <v>391.10920648977</v>
      </c>
      <c r="AR52" s="71">
        <v>459.47791096613076</v>
      </c>
      <c r="AS52" s="71">
        <v>517.792394195968</v>
      </c>
      <c r="AT52" s="71">
        <v>493.66226320431116</v>
      </c>
      <c r="AU52" s="71">
        <v>457.467066716826</v>
      </c>
      <c r="AV52" s="71">
        <v>463.49959946474024</v>
      </c>
      <c r="AW52" s="71">
        <v>423.28271447864563</v>
      </c>
      <c r="AX52" s="71">
        <v>412.22307110746965</v>
      </c>
      <c r="AY52" s="71">
        <v>406.19053835955543</v>
      </c>
      <c r="AZ52" s="71">
        <v>407.1959604842078</v>
      </c>
      <c r="BA52" s="71">
        <v>343.8543666311088</v>
      </c>
      <c r="BB52" s="71">
        <v>355.9194321269372</v>
      </c>
      <c r="BC52" s="71">
        <v>372.00618612137504</v>
      </c>
      <c r="BD52" s="71">
        <v>364.9682312488085</v>
      </c>
      <c r="BE52" s="71">
        <v>315.70254714084257</v>
      </c>
      <c r="BF52" s="71">
        <v>328.77303476132334</v>
      </c>
      <c r="BG52" s="71">
        <v>335.8109896338899</v>
      </c>
      <c r="BH52" s="71">
        <v>306.6537480189713</v>
      </c>
      <c r="BI52" s="71">
        <v>321.7350798887568</v>
      </c>
      <c r="BJ52" s="71">
        <v>308.664592268276</v>
      </c>
      <c r="BK52" s="71">
        <v>267.44228515752906</v>
      </c>
      <c r="BL52" s="71">
        <v>250.35010903843886</v>
      </c>
      <c r="BM52" s="71">
        <v>274.2961424332344</v>
      </c>
      <c r="BN52" s="71">
        <v>236.11572700296736</v>
      </c>
      <c r="BO52" s="71">
        <v>270.2771513353116</v>
      </c>
      <c r="BP52" s="71">
        <v>223.0540059347181</v>
      </c>
      <c r="BQ52" s="71">
        <v>255.20593471810088</v>
      </c>
      <c r="BR52" s="71">
        <v>185.87833827893175</v>
      </c>
      <c r="BS52" s="71">
        <v>204.9685459940653</v>
      </c>
      <c r="BT52" s="71">
        <v>202.95905044510386</v>
      </c>
      <c r="BU52" s="71">
        <v>160.75964391691394</v>
      </c>
      <c r="BV52" s="71">
        <v>170.80712166172106</v>
      </c>
      <c r="BW52" s="71">
        <v>120.56973293768546</v>
      </c>
      <c r="BX52" s="71">
        <v>141.66943620178043</v>
      </c>
      <c r="BY52" s="71">
        <v>133.63145400593473</v>
      </c>
      <c r="BZ52" s="71">
        <v>120.56973293768546</v>
      </c>
      <c r="CA52" s="71">
        <v>111.52700296735905</v>
      </c>
      <c r="CB52" s="71">
        <v>114.54124629080118</v>
      </c>
      <c r="CC52" s="71">
        <v>85.40356083086053</v>
      </c>
      <c r="CD52" s="71">
        <v>116.55074183976261</v>
      </c>
      <c r="CE52" s="71">
        <v>90.4272997032641</v>
      </c>
      <c r="CF52" s="71">
        <v>90.4272997032641</v>
      </c>
      <c r="CG52" s="71">
        <v>43.204154302670624</v>
      </c>
      <c r="CH52" s="71">
        <v>61.28961424332344</v>
      </c>
      <c r="CI52" s="71">
        <v>51.242136498516324</v>
      </c>
      <c r="CJ52" s="71">
        <v>40.189910979228486</v>
      </c>
      <c r="CK52" s="71">
        <v>41.1946587537092</v>
      </c>
      <c r="CL52" s="71">
        <v>29.137685459940652</v>
      </c>
      <c r="CM52" s="71">
        <v>23.10919881305638</v>
      </c>
      <c r="CN52" s="71">
        <v>33.1566765578635</v>
      </c>
      <c r="CO52" s="71">
        <v>15.071216617210682</v>
      </c>
      <c r="CP52" s="71">
        <v>16.075964391691393</v>
      </c>
      <c r="CQ52" s="71">
        <v>7.033234421364985</v>
      </c>
      <c r="CR52" s="71">
        <v>6.028486646884273</v>
      </c>
      <c r="CS52" s="71">
        <v>4.018991097922848</v>
      </c>
      <c r="CT52" s="71">
        <v>6.028486646884273</v>
      </c>
      <c r="CU52" s="71">
        <v>3.0142433234421366</v>
      </c>
      <c r="CV52" s="71">
        <v>3.0142433234421366</v>
      </c>
      <c r="CW52" s="71">
        <v>1.004747774480712</v>
      </c>
      <c r="CX52" s="71">
        <v>5.023738872403561</v>
      </c>
      <c r="CY52" s="71">
        <v>2.009495548961424</v>
      </c>
      <c r="CZ52" s="71">
        <v>0</v>
      </c>
      <c r="DA52" s="71">
        <v>0</v>
      </c>
      <c r="DB52" s="71">
        <v>0</v>
      </c>
      <c r="DC52" s="234">
        <v>23713</v>
      </c>
    </row>
    <row r="53" spans="2:107" ht="21.75">
      <c r="B53" s="53"/>
      <c r="C53" s="54"/>
      <c r="D53" s="50" t="s">
        <v>38</v>
      </c>
      <c r="E53" s="71">
        <f aca="true" t="shared" si="32" ref="E53:BP53">SUM(E51:E52)</f>
        <v>494.87146153801814</v>
      </c>
      <c r="F53" s="71">
        <f t="shared" si="32"/>
        <v>479.83228676229936</v>
      </c>
      <c r="G53" s="71">
        <f t="shared" si="32"/>
        <v>529.0832373355639</v>
      </c>
      <c r="H53" s="71">
        <f t="shared" si="32"/>
        <v>483.8146586128029</v>
      </c>
      <c r="I53" s="71">
        <f t="shared" si="32"/>
        <v>451.6078009582911</v>
      </c>
      <c r="J53" s="71">
        <f t="shared" si="32"/>
        <v>427.51216399446366</v>
      </c>
      <c r="K53" s="71">
        <f t="shared" si="32"/>
        <v>443.58812838615506</v>
      </c>
      <c r="L53" s="71">
        <f t="shared" si="32"/>
        <v>451.63984279978297</v>
      </c>
      <c r="M53" s="71">
        <f t="shared" si="32"/>
        <v>425.48435882179257</v>
      </c>
      <c r="N53" s="71">
        <f t="shared" si="32"/>
        <v>415.4574794036588</v>
      </c>
      <c r="O53" s="71">
        <f t="shared" si="32"/>
        <v>418.45799050931873</v>
      </c>
      <c r="P53" s="71">
        <f t="shared" si="32"/>
        <v>507.99726628925123</v>
      </c>
      <c r="Q53" s="71">
        <f t="shared" si="32"/>
        <v>543.2092124553503</v>
      </c>
      <c r="R53" s="71">
        <f t="shared" si="32"/>
        <v>567.3483347754882</v>
      </c>
      <c r="S53" s="71">
        <f t="shared" si="32"/>
        <v>625.6923667842807</v>
      </c>
      <c r="T53" s="71">
        <f t="shared" si="32"/>
        <v>672.9849974068344</v>
      </c>
      <c r="U53" s="71">
        <f t="shared" si="32"/>
        <v>719.2417431953542</v>
      </c>
      <c r="V53" s="71">
        <f t="shared" si="32"/>
        <v>714.2073045175814</v>
      </c>
      <c r="W53" s="71">
        <f t="shared" si="32"/>
        <v>688.9764866926287</v>
      </c>
      <c r="X53" s="71">
        <f t="shared" si="32"/>
        <v>706.1199591932962</v>
      </c>
      <c r="Y53" s="71">
        <f t="shared" si="32"/>
        <v>667.8259818023737</v>
      </c>
      <c r="Z53" s="71">
        <f t="shared" si="32"/>
        <v>639.6045457942525</v>
      </c>
      <c r="AA53" s="71">
        <f t="shared" si="32"/>
        <v>642.4962352415218</v>
      </c>
      <c r="AB53" s="71">
        <f t="shared" si="32"/>
        <v>646.6278445577971</v>
      </c>
      <c r="AC53" s="71">
        <f t="shared" si="32"/>
        <v>680.914789559132</v>
      </c>
      <c r="AD53" s="71">
        <f t="shared" si="32"/>
        <v>741.4453025645832</v>
      </c>
      <c r="AE53" s="71">
        <f t="shared" si="32"/>
        <v>798.7763478333012</v>
      </c>
      <c r="AF53" s="71">
        <f t="shared" si="32"/>
        <v>731.3287928547157</v>
      </c>
      <c r="AG53" s="71">
        <f t="shared" si="32"/>
        <v>765.5387932836848</v>
      </c>
      <c r="AH53" s="71">
        <f t="shared" si="32"/>
        <v>791.8299936421228</v>
      </c>
      <c r="AI53" s="71">
        <f t="shared" si="32"/>
        <v>778.6862254765315</v>
      </c>
      <c r="AJ53" s="71">
        <f t="shared" si="32"/>
        <v>784.7334143334679</v>
      </c>
      <c r="AK53" s="71">
        <f t="shared" si="32"/>
        <v>716.1595243307977</v>
      </c>
      <c r="AL53" s="71">
        <f t="shared" si="32"/>
        <v>706.1016390570185</v>
      </c>
      <c r="AM53" s="71">
        <f t="shared" si="32"/>
        <v>763.6158856885127</v>
      </c>
      <c r="AN53" s="71">
        <f t="shared" si="32"/>
        <v>805.8839192237226</v>
      </c>
      <c r="AO53" s="71">
        <f t="shared" si="32"/>
        <v>761.542752975864</v>
      </c>
      <c r="AP53" s="71">
        <f t="shared" si="32"/>
        <v>879.4262954135663</v>
      </c>
      <c r="AQ53" s="71">
        <f t="shared" si="32"/>
        <v>845.1979748483195</v>
      </c>
      <c r="AR53" s="71">
        <f t="shared" si="32"/>
        <v>874.2123194002727</v>
      </c>
      <c r="AS53" s="71">
        <f t="shared" si="32"/>
        <v>1000.1355748079384</v>
      </c>
      <c r="AT53" s="71">
        <f t="shared" si="32"/>
        <v>963.8964099933869</v>
      </c>
      <c r="AU53" s="71">
        <f t="shared" si="32"/>
        <v>891.3741120372179</v>
      </c>
      <c r="AV53" s="71">
        <f t="shared" si="32"/>
        <v>954.9245554438817</v>
      </c>
      <c r="AW53" s="71">
        <f t="shared" si="32"/>
        <v>824.8990029379851</v>
      </c>
      <c r="AX53" s="71">
        <f t="shared" si="32"/>
        <v>833.0119964530589</v>
      </c>
      <c r="AY53" s="71">
        <f t="shared" si="32"/>
        <v>783.5887591731055</v>
      </c>
      <c r="AZ53" s="71">
        <f t="shared" si="32"/>
        <v>826.9757996778892</v>
      </c>
      <c r="BA53" s="71">
        <f t="shared" si="32"/>
        <v>698.0436059507774</v>
      </c>
      <c r="BB53" s="71">
        <f t="shared" si="32"/>
        <v>716.1631883580533</v>
      </c>
      <c r="BC53" s="71">
        <f t="shared" si="32"/>
        <v>710.0500470105176</v>
      </c>
      <c r="BD53" s="71">
        <f t="shared" si="32"/>
        <v>690.9030583150563</v>
      </c>
      <c r="BE53" s="71">
        <f t="shared" si="32"/>
        <v>625.4919957765642</v>
      </c>
      <c r="BF53" s="71">
        <f t="shared" si="32"/>
        <v>628.4716218779661</v>
      </c>
      <c r="BG53" s="71">
        <f t="shared" si="32"/>
        <v>651.6549551810589</v>
      </c>
      <c r="BH53" s="71">
        <f t="shared" si="32"/>
        <v>604.3341628317983</v>
      </c>
      <c r="BI53" s="71">
        <f t="shared" si="32"/>
        <v>606.2973747267812</v>
      </c>
      <c r="BJ53" s="71">
        <f t="shared" si="32"/>
        <v>589.190542498669</v>
      </c>
      <c r="BK53" s="71">
        <f t="shared" si="32"/>
        <v>523.7501677421326</v>
      </c>
      <c r="BL53" s="71">
        <f t="shared" si="32"/>
        <v>492.530785496332</v>
      </c>
      <c r="BM53" s="71">
        <f t="shared" si="32"/>
        <v>496.85120394845137</v>
      </c>
      <c r="BN53" s="71">
        <f t="shared" si="32"/>
        <v>481.83262749940593</v>
      </c>
      <c r="BO53" s="71">
        <f t="shared" si="32"/>
        <v>513.9799788768614</v>
      </c>
      <c r="BP53" s="71">
        <f t="shared" si="32"/>
        <v>446.6161039273794</v>
      </c>
      <c r="BQ53" s="71">
        <f aca="true" t="shared" si="33" ref="BQ53:DB53">SUM(BQ51:BQ52)</f>
        <v>485.81728805287315</v>
      </c>
      <c r="BR53" s="71">
        <f t="shared" si="33"/>
        <v>364.1237947865942</v>
      </c>
      <c r="BS53" s="71">
        <f t="shared" si="33"/>
        <v>379.18585659195</v>
      </c>
      <c r="BT53" s="71">
        <f t="shared" si="33"/>
        <v>339.91601137754503</v>
      </c>
      <c r="BU53" s="71">
        <f t="shared" si="33"/>
        <v>271.5336564358002</v>
      </c>
      <c r="BV53" s="71">
        <f t="shared" si="33"/>
        <v>306.7570461167178</v>
      </c>
      <c r="BW53" s="71">
        <f t="shared" si="33"/>
        <v>234.36485488890497</v>
      </c>
      <c r="BX53" s="71">
        <f t="shared" si="33"/>
        <v>243.38012042366688</v>
      </c>
      <c r="BY53" s="71">
        <f t="shared" si="33"/>
        <v>234.3351017503768</v>
      </c>
      <c r="BZ53" s="71">
        <f t="shared" si="33"/>
        <v>204.15376056557236</v>
      </c>
      <c r="CA53" s="71">
        <f t="shared" si="33"/>
        <v>191.0828846854683</v>
      </c>
      <c r="CB53" s="71">
        <f t="shared" si="33"/>
        <v>202.15341982846576</v>
      </c>
      <c r="CC53" s="71">
        <f t="shared" si="33"/>
        <v>150.86093186474784</v>
      </c>
      <c r="CD53" s="71">
        <f t="shared" si="33"/>
        <v>173.95182105409458</v>
      </c>
      <c r="CE53" s="71">
        <f t="shared" si="33"/>
        <v>134.7369047108186</v>
      </c>
      <c r="CF53" s="71">
        <f t="shared" si="33"/>
        <v>152.86356130481818</v>
      </c>
      <c r="CG53" s="71">
        <f t="shared" si="33"/>
        <v>82.47857692300302</v>
      </c>
      <c r="CH53" s="71">
        <f t="shared" si="33"/>
        <v>96.53589095387815</v>
      </c>
      <c r="CI53" s="71">
        <f t="shared" si="33"/>
        <v>88.50248616395987</v>
      </c>
      <c r="CJ53" s="71">
        <f t="shared" si="33"/>
        <v>77.45026064467204</v>
      </c>
      <c r="CK53" s="71">
        <f t="shared" si="33"/>
        <v>66.37057068981971</v>
      </c>
      <c r="CL53" s="71">
        <f t="shared" si="33"/>
        <v>49.27841500882906</v>
      </c>
      <c r="CM53" s="71">
        <f t="shared" si="33"/>
        <v>40.22881892961153</v>
      </c>
      <c r="CN53" s="71">
        <f t="shared" si="33"/>
        <v>44.23407780975212</v>
      </c>
      <c r="CO53" s="71">
        <f t="shared" si="33"/>
        <v>23.127508436766046</v>
      </c>
      <c r="CP53" s="71">
        <f t="shared" si="33"/>
        <v>23.125219733802336</v>
      </c>
      <c r="CQ53" s="71">
        <f t="shared" si="33"/>
        <v>15.08952624092035</v>
      </c>
      <c r="CR53" s="71">
        <f t="shared" si="33"/>
        <v>14.084778466439637</v>
      </c>
      <c r="CS53" s="71">
        <f t="shared" si="33"/>
        <v>11.068246440033793</v>
      </c>
      <c r="CT53" s="71">
        <f t="shared" si="33"/>
        <v>7.0355231243286935</v>
      </c>
      <c r="CU53" s="71">
        <f t="shared" si="33"/>
        <v>7.042389233219819</v>
      </c>
      <c r="CV53" s="71">
        <f t="shared" si="33"/>
        <v>4.021279800886557</v>
      </c>
      <c r="CW53" s="71">
        <f t="shared" si="33"/>
        <v>1.004747774480712</v>
      </c>
      <c r="CX53" s="71">
        <f t="shared" si="33"/>
        <v>6.030775349847981</v>
      </c>
      <c r="CY53" s="71">
        <f t="shared" si="33"/>
        <v>3.0165320264058444</v>
      </c>
      <c r="CZ53" s="71">
        <f t="shared" si="33"/>
        <v>0</v>
      </c>
      <c r="DA53" s="71">
        <f t="shared" si="33"/>
        <v>1.0070364774444205</v>
      </c>
      <c r="DB53" s="71">
        <f t="shared" si="33"/>
        <v>1.0070364774444205</v>
      </c>
      <c r="DC53" s="234">
        <f>SUM(E53:DB53)</f>
        <v>47074.999999999985</v>
      </c>
    </row>
    <row r="54" spans="2:149" ht="21.75">
      <c r="B54" s="47">
        <v>18</v>
      </c>
      <c r="C54" s="48" t="s">
        <v>97</v>
      </c>
      <c r="D54" s="50" t="s">
        <v>36</v>
      </c>
      <c r="E54" s="71">
        <v>129.89413395593172</v>
      </c>
      <c r="F54" s="71">
        <v>160.10207208521814</v>
      </c>
      <c r="G54" s="71">
        <v>160.10207208521814</v>
      </c>
      <c r="H54" s="71">
        <v>142.9842404786225</v>
      </c>
      <c r="I54" s="71">
        <v>162.1159346271706</v>
      </c>
      <c r="J54" s="71">
        <v>153.05355318838465</v>
      </c>
      <c r="K54" s="71">
        <v>153.05355318838465</v>
      </c>
      <c r="L54" s="71">
        <v>172.18524733693272</v>
      </c>
      <c r="M54" s="71">
        <v>165.13672844009923</v>
      </c>
      <c r="N54" s="71">
        <v>150.032759375456</v>
      </c>
      <c r="O54" s="71">
        <v>142.9842404786225</v>
      </c>
      <c r="P54" s="71">
        <v>159.09514081424194</v>
      </c>
      <c r="Q54" s="71">
        <v>163.12286589814678</v>
      </c>
      <c r="R54" s="71">
        <v>207.42784182110026</v>
      </c>
      <c r="S54" s="71">
        <v>213.46942944695755</v>
      </c>
      <c r="T54" s="71">
        <v>219.13248584320795</v>
      </c>
      <c r="U54" s="71">
        <v>230.24058420392353</v>
      </c>
      <c r="V54" s="71">
        <v>229.23075708022213</v>
      </c>
      <c r="W54" s="71">
        <v>213.0735231009994</v>
      </c>
      <c r="X54" s="71">
        <v>251.44695380165334</v>
      </c>
      <c r="Y54" s="71">
        <v>227.21110283281928</v>
      </c>
      <c r="Z54" s="71">
        <v>179.7492280188526</v>
      </c>
      <c r="AA54" s="71">
        <v>187.82784500846395</v>
      </c>
      <c r="AB54" s="71">
        <v>186.81801788476253</v>
      </c>
      <c r="AC54" s="71">
        <v>199.94577049288097</v>
      </c>
      <c r="AD54" s="71">
        <v>214.08335022470084</v>
      </c>
      <c r="AE54" s="71">
        <v>206.00473323508947</v>
      </c>
      <c r="AF54" s="71">
        <v>233.27006557502781</v>
      </c>
      <c r="AG54" s="71">
        <v>237.30937406983347</v>
      </c>
      <c r="AH54" s="71">
        <v>230.24058420392353</v>
      </c>
      <c r="AI54" s="71">
        <v>227.21110283281928</v>
      </c>
      <c r="AJ54" s="71">
        <v>273.66315052308454</v>
      </c>
      <c r="AK54" s="71">
        <v>236.29954694613207</v>
      </c>
      <c r="AL54" s="71">
        <v>235.28971982243064</v>
      </c>
      <c r="AM54" s="71">
        <v>257.5059165438619</v>
      </c>
      <c r="AN54" s="71">
        <v>228.2209299565207</v>
      </c>
      <c r="AO54" s="71">
        <v>260.5353979149661</v>
      </c>
      <c r="AP54" s="71">
        <v>304.96779135782856</v>
      </c>
      <c r="AQ54" s="71">
        <v>303.95796423412713</v>
      </c>
      <c r="AR54" s="71">
        <v>259.52557079126467</v>
      </c>
      <c r="AS54" s="71">
        <v>294.86952012081434</v>
      </c>
      <c r="AT54" s="71">
        <v>271.64349627568174</v>
      </c>
      <c r="AU54" s="71">
        <v>264.5747064097718</v>
      </c>
      <c r="AV54" s="71">
        <v>274.67297764678597</v>
      </c>
      <c r="AW54" s="71">
        <v>223.1717943380136</v>
      </c>
      <c r="AX54" s="71">
        <v>224.18162146171503</v>
      </c>
      <c r="AY54" s="71">
        <v>206.00473323508947</v>
      </c>
      <c r="AZ54" s="71">
        <v>233.27006557502781</v>
      </c>
      <c r="BA54" s="71">
        <v>191.86715350326963</v>
      </c>
      <c r="BB54" s="71">
        <v>167.63130253443558</v>
      </c>
      <c r="BC54" s="71">
        <v>193.88680775067246</v>
      </c>
      <c r="BD54" s="71">
        <v>190.8573263795682</v>
      </c>
      <c r="BE54" s="71">
        <v>168.64112965813698</v>
      </c>
      <c r="BF54" s="71">
        <v>158.5428584211228</v>
      </c>
      <c r="BG54" s="71">
        <v>167.63130253443558</v>
      </c>
      <c r="BH54" s="71">
        <v>151.47406855521285</v>
      </c>
      <c r="BI54" s="71">
        <v>147.43476006040717</v>
      </c>
      <c r="BJ54" s="71">
        <v>118.14977347306603</v>
      </c>
      <c r="BK54" s="71">
        <v>125.21856333897597</v>
      </c>
      <c r="BL54" s="71">
        <v>157.53303129742136</v>
      </c>
      <c r="BM54" s="71">
        <v>120.83175251714577</v>
      </c>
      <c r="BN54" s="71">
        <v>129.89413395593172</v>
      </c>
      <c r="BO54" s="71">
        <v>117.81095870421713</v>
      </c>
      <c r="BP54" s="71">
        <v>107.74164599445498</v>
      </c>
      <c r="BQ54" s="71">
        <v>118.81788997519335</v>
      </c>
      <c r="BR54" s="71">
        <v>124.85947760105063</v>
      </c>
      <c r="BS54" s="71">
        <v>104.72085218152634</v>
      </c>
      <c r="BT54" s="71">
        <v>66.45746388443018</v>
      </c>
      <c r="BU54" s="71">
        <v>75.5198453232161</v>
      </c>
      <c r="BV54" s="71">
        <v>58.40201371662046</v>
      </c>
      <c r="BW54" s="71">
        <v>69.47825769735883</v>
      </c>
      <c r="BX54" s="71">
        <v>67.4643951554064</v>
      </c>
      <c r="BY54" s="71">
        <v>41.28418211002481</v>
      </c>
      <c r="BZ54" s="71">
        <v>44.30497592295345</v>
      </c>
      <c r="CA54" s="71">
        <v>36.249525755143736</v>
      </c>
      <c r="CB54" s="71">
        <v>53.36735736173939</v>
      </c>
      <c r="CC54" s="71">
        <v>40.27725083904859</v>
      </c>
      <c r="CD54" s="71">
        <v>28.194075587334016</v>
      </c>
      <c r="CE54" s="71">
        <v>41.28418211002481</v>
      </c>
      <c r="CF54" s="71">
        <v>36.249525755143736</v>
      </c>
      <c r="CG54" s="71">
        <v>28.194075587334016</v>
      </c>
      <c r="CH54" s="71">
        <v>26.180213045381585</v>
      </c>
      <c r="CI54" s="71">
        <v>13.090106522690792</v>
      </c>
      <c r="CJ54" s="71">
        <v>18.124762877571868</v>
      </c>
      <c r="CK54" s="71">
        <v>11.076243980738363</v>
      </c>
      <c r="CL54" s="71">
        <v>9.062381438785934</v>
      </c>
      <c r="CM54" s="71">
        <v>12.083175251714577</v>
      </c>
      <c r="CN54" s="71">
        <v>10.069312709762148</v>
      </c>
      <c r="CO54" s="71">
        <v>4.027725083904859</v>
      </c>
      <c r="CP54" s="71">
        <v>3.0207938129286442</v>
      </c>
      <c r="CQ54" s="71">
        <v>6.0415876258572885</v>
      </c>
      <c r="CR54" s="71">
        <v>2.0138625419524296</v>
      </c>
      <c r="CS54" s="71">
        <v>0</v>
      </c>
      <c r="CT54" s="71">
        <v>0</v>
      </c>
      <c r="CU54" s="71">
        <v>2.0138625419524296</v>
      </c>
      <c r="CV54" s="71">
        <v>1.0069312709762148</v>
      </c>
      <c r="CW54" s="71">
        <v>0</v>
      </c>
      <c r="CX54" s="71">
        <v>1.0069312709762148</v>
      </c>
      <c r="CY54" s="71">
        <v>0</v>
      </c>
      <c r="CZ54" s="71">
        <v>0</v>
      </c>
      <c r="DA54" s="71">
        <v>0</v>
      </c>
      <c r="DB54" s="71">
        <v>0</v>
      </c>
      <c r="DC54" s="234">
        <v>13829</v>
      </c>
      <c r="DI54" s="13" t="s">
        <v>40</v>
      </c>
      <c r="DJ54" s="44" t="s">
        <v>40</v>
      </c>
      <c r="DK54" s="44" t="s">
        <v>40</v>
      </c>
      <c r="DL54" s="44" t="s">
        <v>40</v>
      </c>
      <c r="DM54" s="44" t="s">
        <v>40</v>
      </c>
      <c r="DN54" s="44" t="s">
        <v>40</v>
      </c>
      <c r="DO54" s="44" t="s">
        <v>40</v>
      </c>
      <c r="DP54" s="44" t="s">
        <v>40</v>
      </c>
      <c r="DQ54" s="44" t="s">
        <v>40</v>
      </c>
      <c r="DR54" s="44" t="s">
        <v>40</v>
      </c>
      <c r="DS54" s="44" t="s">
        <v>40</v>
      </c>
      <c r="DT54" s="44" t="s">
        <v>40</v>
      </c>
      <c r="DU54" s="44" t="s">
        <v>40</v>
      </c>
      <c r="DV54" s="44" t="s">
        <v>40</v>
      </c>
      <c r="DW54" s="44" t="s">
        <v>40</v>
      </c>
      <c r="DX54" s="44" t="s">
        <v>40</v>
      </c>
      <c r="DY54" s="44" t="s">
        <v>40</v>
      </c>
      <c r="DZ54" s="44" t="s">
        <v>40</v>
      </c>
      <c r="EA54" s="44" t="s">
        <v>40</v>
      </c>
      <c r="EB54" s="44" t="s">
        <v>40</v>
      </c>
      <c r="EC54" s="44" t="s">
        <v>40</v>
      </c>
      <c r="ED54" s="44" t="s">
        <v>40</v>
      </c>
      <c r="EE54" s="44" t="s">
        <v>40</v>
      </c>
      <c r="EF54" s="44" t="s">
        <v>40</v>
      </c>
      <c r="EG54" s="44" t="s">
        <v>40</v>
      </c>
      <c r="EH54" s="44" t="s">
        <v>40</v>
      </c>
      <c r="EI54" s="44" t="s">
        <v>40</v>
      </c>
      <c r="EJ54" s="44" t="s">
        <v>40</v>
      </c>
      <c r="EK54" s="44" t="s">
        <v>40</v>
      </c>
      <c r="EL54" s="44" t="s">
        <v>40</v>
      </c>
      <c r="EM54" s="44" t="s">
        <v>40</v>
      </c>
      <c r="EN54" s="44" t="s">
        <v>40</v>
      </c>
      <c r="EO54" s="44" t="s">
        <v>40</v>
      </c>
      <c r="EP54" s="44" t="s">
        <v>40</v>
      </c>
      <c r="EQ54" s="44" t="s">
        <v>40</v>
      </c>
      <c r="ER54" s="44" t="s">
        <v>40</v>
      </c>
      <c r="ES54" s="44" t="s">
        <v>40</v>
      </c>
    </row>
    <row r="55" spans="2:107" ht="21.75">
      <c r="B55" s="51"/>
      <c r="C55" s="52"/>
      <c r="D55" s="50" t="s">
        <v>37</v>
      </c>
      <c r="E55" s="71">
        <v>138.8270036101083</v>
      </c>
      <c r="F55" s="71">
        <v>142.85097472924187</v>
      </c>
      <c r="G55" s="71">
        <v>146.87494584837546</v>
      </c>
      <c r="H55" s="71">
        <v>152.91090252707582</v>
      </c>
      <c r="I55" s="71">
        <v>169.0067870036101</v>
      </c>
      <c r="J55" s="71">
        <v>139.8329963898917</v>
      </c>
      <c r="K55" s="71">
        <v>161.96483754512636</v>
      </c>
      <c r="L55" s="71">
        <v>149.89292418772564</v>
      </c>
      <c r="M55" s="71">
        <v>161.96483754512636</v>
      </c>
      <c r="N55" s="71">
        <v>137.82101083032492</v>
      </c>
      <c r="O55" s="71">
        <v>122.73111913357401</v>
      </c>
      <c r="P55" s="71">
        <v>173.0307581227437</v>
      </c>
      <c r="Q55" s="71">
        <v>151.9049097472924</v>
      </c>
      <c r="R55" s="71">
        <v>189.12664259927797</v>
      </c>
      <c r="S55" s="71">
        <v>199.18657039711192</v>
      </c>
      <c r="T55" s="71">
        <v>207.56046200246766</v>
      </c>
      <c r="U55" s="71">
        <v>203.53016176941006</v>
      </c>
      <c r="V55" s="71">
        <v>222.67408787643376</v>
      </c>
      <c r="W55" s="71">
        <v>181.36351048759312</v>
      </c>
      <c r="X55" s="71">
        <v>190.43168601197277</v>
      </c>
      <c r="Y55" s="71">
        <v>200.50743659461682</v>
      </c>
      <c r="Z55" s="71">
        <v>205.54531188593884</v>
      </c>
      <c r="AA55" s="71">
        <v>193.45441118676598</v>
      </c>
      <c r="AB55" s="71">
        <v>161.212009322305</v>
      </c>
      <c r="AC55" s="71">
        <v>213.6059123520541</v>
      </c>
      <c r="AD55" s="71">
        <v>239.80286386692867</v>
      </c>
      <c r="AE55" s="71">
        <v>216.6286375268473</v>
      </c>
      <c r="AF55" s="71">
        <v>203.53016176941006</v>
      </c>
      <c r="AG55" s="71">
        <v>191.43926107023717</v>
      </c>
      <c r="AH55" s="71">
        <v>230.73468834254902</v>
      </c>
      <c r="AI55" s="71">
        <v>228.7195382260202</v>
      </c>
      <c r="AJ55" s="71">
        <v>236.78013869213544</v>
      </c>
      <c r="AK55" s="71">
        <v>225.69681305122697</v>
      </c>
      <c r="AL55" s="71">
        <v>200.50743659461682</v>
      </c>
      <c r="AM55" s="71">
        <v>237.78771375039986</v>
      </c>
      <c r="AN55" s="71">
        <v>210.5831871772609</v>
      </c>
      <c r="AO55" s="71">
        <v>240.81043892519307</v>
      </c>
      <c r="AP55" s="71">
        <v>267.00739044006764</v>
      </c>
      <c r="AQ55" s="71">
        <v>277.0831410227117</v>
      </c>
      <c r="AR55" s="71">
        <v>288.16646666362016</v>
      </c>
      <c r="AS55" s="71">
        <v>268.01496549833206</v>
      </c>
      <c r="AT55" s="71">
        <v>263.98466526527443</v>
      </c>
      <c r="AU55" s="71">
        <v>263.98466526527443</v>
      </c>
      <c r="AV55" s="71">
        <v>265.9998153818032</v>
      </c>
      <c r="AW55" s="71">
        <v>246.8558892747795</v>
      </c>
      <c r="AX55" s="71">
        <v>254.91648974089475</v>
      </c>
      <c r="AY55" s="71">
        <v>252.90133962436596</v>
      </c>
      <c r="AZ55" s="71">
        <v>218.64378764337613</v>
      </c>
      <c r="BA55" s="71">
        <v>185.39381072065072</v>
      </c>
      <c r="BB55" s="71">
        <v>200.50743659461682</v>
      </c>
      <c r="BC55" s="71">
        <v>183.37866060412193</v>
      </c>
      <c r="BD55" s="71">
        <v>186.40138577891514</v>
      </c>
      <c r="BE55" s="71">
        <v>184.38623566238633</v>
      </c>
      <c r="BF55" s="71">
        <v>152.14383379792534</v>
      </c>
      <c r="BG55" s="71">
        <v>160.20443426404057</v>
      </c>
      <c r="BH55" s="71">
        <v>188.41653589544396</v>
      </c>
      <c r="BI55" s="71">
        <v>177.3332102545355</v>
      </c>
      <c r="BJ55" s="71">
        <v>142.06808321528126</v>
      </c>
      <c r="BK55" s="71">
        <v>160.20443426404057</v>
      </c>
      <c r="BL55" s="71">
        <v>120.90900699172875</v>
      </c>
      <c r="BM55" s="71">
        <v>130.84259998376686</v>
      </c>
      <c r="BN55" s="71">
        <v>130.84259998376686</v>
      </c>
      <c r="BO55" s="71">
        <v>148.9592676738269</v>
      </c>
      <c r="BP55" s="71">
        <v>142.92037844380687</v>
      </c>
      <c r="BQ55" s="71">
        <v>145.9398230588169</v>
      </c>
      <c r="BR55" s="71">
        <v>116.75185844705351</v>
      </c>
      <c r="BS55" s="71">
        <v>116.75185844705351</v>
      </c>
      <c r="BT55" s="71">
        <v>88.5703753736268</v>
      </c>
      <c r="BU55" s="71">
        <v>75.48611537525011</v>
      </c>
      <c r="BV55" s="71">
        <v>94.6092646036468</v>
      </c>
      <c r="BW55" s="71">
        <v>80.51852306693345</v>
      </c>
      <c r="BX55" s="71">
        <v>68.44074460689343</v>
      </c>
      <c r="BY55" s="71">
        <v>59.382410761863426</v>
      </c>
      <c r="BZ55" s="71">
        <v>71.46018922190343</v>
      </c>
      <c r="CA55" s="71">
        <v>53.343521531843415</v>
      </c>
      <c r="CB55" s="71">
        <v>79.51204152859678</v>
      </c>
      <c r="CC55" s="71">
        <v>62.40185537687343</v>
      </c>
      <c r="CD55" s="71">
        <v>47.3046323018234</v>
      </c>
      <c r="CE55" s="71">
        <v>46.29815076348674</v>
      </c>
      <c r="CF55" s="71">
        <v>50.32407691683341</v>
      </c>
      <c r="CG55" s="71">
        <v>41.26574307180339</v>
      </c>
      <c r="CH55" s="71">
        <v>28.18148307342671</v>
      </c>
      <c r="CI55" s="71">
        <v>29.187964611763377</v>
      </c>
      <c r="CJ55" s="71">
        <v>31.200927688436714</v>
      </c>
      <c r="CK55" s="71">
        <v>18.116667690060027</v>
      </c>
      <c r="CL55" s="71">
        <v>24.155556920080038</v>
      </c>
      <c r="CM55" s="71">
        <v>8.051852306693345</v>
      </c>
      <c r="CN55" s="71">
        <v>15.097223075050023</v>
      </c>
      <c r="CO55" s="71">
        <v>10.064815383366682</v>
      </c>
      <c r="CP55" s="71">
        <v>13.084259998376686</v>
      </c>
      <c r="CQ55" s="71">
        <v>9.058333845030013</v>
      </c>
      <c r="CR55" s="71">
        <v>6.038889230020009</v>
      </c>
      <c r="CS55" s="71">
        <v>3.0194446150100047</v>
      </c>
      <c r="CT55" s="71">
        <v>3.0194446150100047</v>
      </c>
      <c r="CU55" s="71">
        <v>4.025926153346672</v>
      </c>
      <c r="CV55" s="71">
        <v>3.0194446150100047</v>
      </c>
      <c r="CW55" s="71">
        <v>2.012963076673336</v>
      </c>
      <c r="CX55" s="71">
        <v>0</v>
      </c>
      <c r="CY55" s="71">
        <v>0</v>
      </c>
      <c r="CZ55" s="71">
        <v>0</v>
      </c>
      <c r="DA55" s="71">
        <v>0</v>
      </c>
      <c r="DB55" s="71">
        <v>0</v>
      </c>
      <c r="DC55" s="234">
        <v>13949</v>
      </c>
    </row>
    <row r="56" spans="2:107" ht="21.75">
      <c r="B56" s="53"/>
      <c r="C56" s="54"/>
      <c r="D56" s="50" t="s">
        <v>38</v>
      </c>
      <c r="E56" s="71">
        <f aca="true" t="shared" si="34" ref="E56:BP56">SUM(E54:E55)</f>
        <v>268.72113756604006</v>
      </c>
      <c r="F56" s="71">
        <f t="shared" si="34"/>
        <v>302.95304681446</v>
      </c>
      <c r="G56" s="71">
        <f t="shared" si="34"/>
        <v>306.97701793359363</v>
      </c>
      <c r="H56" s="71">
        <f t="shared" si="34"/>
        <v>295.8951430056983</v>
      </c>
      <c r="I56" s="71">
        <f t="shared" si="34"/>
        <v>331.1227216307807</v>
      </c>
      <c r="J56" s="71">
        <f t="shared" si="34"/>
        <v>292.88654957827634</v>
      </c>
      <c r="K56" s="71">
        <f t="shared" si="34"/>
        <v>315.018390733511</v>
      </c>
      <c r="L56" s="71">
        <f t="shared" si="34"/>
        <v>322.0781715246584</v>
      </c>
      <c r="M56" s="71">
        <f t="shared" si="34"/>
        <v>327.1015659852256</v>
      </c>
      <c r="N56" s="71">
        <f t="shared" si="34"/>
        <v>287.85377020578096</v>
      </c>
      <c r="O56" s="71">
        <f t="shared" si="34"/>
        <v>265.7153596121965</v>
      </c>
      <c r="P56" s="71">
        <f t="shared" si="34"/>
        <v>332.12589893698566</v>
      </c>
      <c r="Q56" s="71">
        <f t="shared" si="34"/>
        <v>315.0277756454392</v>
      </c>
      <c r="R56" s="71">
        <f t="shared" si="34"/>
        <v>396.55448442037823</v>
      </c>
      <c r="S56" s="71">
        <f t="shared" si="34"/>
        <v>412.65599984406947</v>
      </c>
      <c r="T56" s="71">
        <f t="shared" si="34"/>
        <v>426.6929478456756</v>
      </c>
      <c r="U56" s="71">
        <f t="shared" si="34"/>
        <v>433.7707459733336</v>
      </c>
      <c r="V56" s="71">
        <f t="shared" si="34"/>
        <v>451.9048449566559</v>
      </c>
      <c r="W56" s="71">
        <f t="shared" si="34"/>
        <v>394.4370335885925</v>
      </c>
      <c r="X56" s="71">
        <f t="shared" si="34"/>
        <v>441.87863981362614</v>
      </c>
      <c r="Y56" s="71">
        <f t="shared" si="34"/>
        <v>427.7185394274361</v>
      </c>
      <c r="Z56" s="71">
        <f t="shared" si="34"/>
        <v>385.29453990479146</v>
      </c>
      <c r="AA56" s="71">
        <f t="shared" si="34"/>
        <v>381.28225619522993</v>
      </c>
      <c r="AB56" s="71">
        <f t="shared" si="34"/>
        <v>348.0300272070675</v>
      </c>
      <c r="AC56" s="71">
        <f t="shared" si="34"/>
        <v>413.55168284493504</v>
      </c>
      <c r="AD56" s="71">
        <f t="shared" si="34"/>
        <v>453.88621409162954</v>
      </c>
      <c r="AE56" s="71">
        <f t="shared" si="34"/>
        <v>422.6333707619368</v>
      </c>
      <c r="AF56" s="71">
        <f t="shared" si="34"/>
        <v>436.8002273444379</v>
      </c>
      <c r="AG56" s="71">
        <f t="shared" si="34"/>
        <v>428.74863514007063</v>
      </c>
      <c r="AH56" s="71">
        <f t="shared" si="34"/>
        <v>460.9752725464725</v>
      </c>
      <c r="AI56" s="71">
        <f t="shared" si="34"/>
        <v>455.93064105883946</v>
      </c>
      <c r="AJ56" s="71">
        <f t="shared" si="34"/>
        <v>510.44328921522</v>
      </c>
      <c r="AK56" s="71">
        <f t="shared" si="34"/>
        <v>461.99635999735904</v>
      </c>
      <c r="AL56" s="71">
        <f t="shared" si="34"/>
        <v>435.79715641704746</v>
      </c>
      <c r="AM56" s="71">
        <f t="shared" si="34"/>
        <v>495.29363029426173</v>
      </c>
      <c r="AN56" s="71">
        <f t="shared" si="34"/>
        <v>438.8041171337816</v>
      </c>
      <c r="AO56" s="71">
        <f t="shared" si="34"/>
        <v>501.34583684015917</v>
      </c>
      <c r="AP56" s="71">
        <f t="shared" si="34"/>
        <v>571.9751817978962</v>
      </c>
      <c r="AQ56" s="71">
        <f t="shared" si="34"/>
        <v>581.0411052568388</v>
      </c>
      <c r="AR56" s="71">
        <f t="shared" si="34"/>
        <v>547.6920374548848</v>
      </c>
      <c r="AS56" s="71">
        <f t="shared" si="34"/>
        <v>562.8844856191464</v>
      </c>
      <c r="AT56" s="71">
        <f t="shared" si="34"/>
        <v>535.6281615409562</v>
      </c>
      <c r="AU56" s="71">
        <f t="shared" si="34"/>
        <v>528.5593716750462</v>
      </c>
      <c r="AV56" s="71">
        <f t="shared" si="34"/>
        <v>540.6727930285892</v>
      </c>
      <c r="AW56" s="71">
        <f t="shared" si="34"/>
        <v>470.0276836127931</v>
      </c>
      <c r="AX56" s="71">
        <f t="shared" si="34"/>
        <v>479.09811120260974</v>
      </c>
      <c r="AY56" s="71">
        <f t="shared" si="34"/>
        <v>458.90607285945543</v>
      </c>
      <c r="AZ56" s="71">
        <f t="shared" si="34"/>
        <v>451.9138532184039</v>
      </c>
      <c r="BA56" s="71">
        <f t="shared" si="34"/>
        <v>377.2609642239204</v>
      </c>
      <c r="BB56" s="71">
        <f t="shared" si="34"/>
        <v>368.1387391290524</v>
      </c>
      <c r="BC56" s="71">
        <f t="shared" si="34"/>
        <v>377.2654683547944</v>
      </c>
      <c r="BD56" s="71">
        <f t="shared" si="34"/>
        <v>377.2587121584834</v>
      </c>
      <c r="BE56" s="71">
        <f t="shared" si="34"/>
        <v>353.0273653205233</v>
      </c>
      <c r="BF56" s="71">
        <f t="shared" si="34"/>
        <v>310.68669221904815</v>
      </c>
      <c r="BG56" s="71">
        <f t="shared" si="34"/>
        <v>327.83573679847615</v>
      </c>
      <c r="BH56" s="71">
        <f t="shared" si="34"/>
        <v>339.89060445065684</v>
      </c>
      <c r="BI56" s="71">
        <f t="shared" si="34"/>
        <v>324.76797031494266</v>
      </c>
      <c r="BJ56" s="71">
        <f t="shared" si="34"/>
        <v>260.2178566883473</v>
      </c>
      <c r="BK56" s="71">
        <f t="shared" si="34"/>
        <v>285.42299760301654</v>
      </c>
      <c r="BL56" s="71">
        <f t="shared" si="34"/>
        <v>278.4420382891501</v>
      </c>
      <c r="BM56" s="71">
        <f t="shared" si="34"/>
        <v>251.67435250091262</v>
      </c>
      <c r="BN56" s="71">
        <f t="shared" si="34"/>
        <v>260.7367339396986</v>
      </c>
      <c r="BO56" s="71">
        <f t="shared" si="34"/>
        <v>266.770226378044</v>
      </c>
      <c r="BP56" s="71">
        <f t="shared" si="34"/>
        <v>250.66202443826185</v>
      </c>
      <c r="BQ56" s="71">
        <f aca="true" t="shared" si="35" ref="BQ56:DB56">SUM(BQ54:BQ55)</f>
        <v>264.75771303401024</v>
      </c>
      <c r="BR56" s="71">
        <f t="shared" si="35"/>
        <v>241.61133604810414</v>
      </c>
      <c r="BS56" s="71">
        <f t="shared" si="35"/>
        <v>221.47271062857985</v>
      </c>
      <c r="BT56" s="71">
        <f t="shared" si="35"/>
        <v>155.02783925805699</v>
      </c>
      <c r="BU56" s="71">
        <f t="shared" si="35"/>
        <v>151.0059606984662</v>
      </c>
      <c r="BV56" s="71">
        <f t="shared" si="35"/>
        <v>153.01127832026725</v>
      </c>
      <c r="BW56" s="71">
        <f t="shared" si="35"/>
        <v>149.99678076429228</v>
      </c>
      <c r="BX56" s="71">
        <f t="shared" si="35"/>
        <v>135.90513976229983</v>
      </c>
      <c r="BY56" s="71">
        <f t="shared" si="35"/>
        <v>100.66659287188824</v>
      </c>
      <c r="BZ56" s="71">
        <f t="shared" si="35"/>
        <v>115.7651651448569</v>
      </c>
      <c r="CA56" s="71">
        <f t="shared" si="35"/>
        <v>89.59304728698714</v>
      </c>
      <c r="CB56" s="71">
        <f t="shared" si="35"/>
        <v>132.87939889033618</v>
      </c>
      <c r="CC56" s="71">
        <f t="shared" si="35"/>
        <v>102.67910621592202</v>
      </c>
      <c r="CD56" s="71">
        <f t="shared" si="35"/>
        <v>75.49870788915742</v>
      </c>
      <c r="CE56" s="71">
        <f t="shared" si="35"/>
        <v>87.58233287351155</v>
      </c>
      <c r="CF56" s="71">
        <f t="shared" si="35"/>
        <v>86.57360267197714</v>
      </c>
      <c r="CG56" s="71">
        <f t="shared" si="35"/>
        <v>69.45981865913741</v>
      </c>
      <c r="CH56" s="71">
        <f t="shared" si="35"/>
        <v>54.3616961188083</v>
      </c>
      <c r="CI56" s="71">
        <f t="shared" si="35"/>
        <v>42.278071134454166</v>
      </c>
      <c r="CJ56" s="71">
        <f t="shared" si="35"/>
        <v>49.32569056600858</v>
      </c>
      <c r="CK56" s="71">
        <f t="shared" si="35"/>
        <v>29.192911670798388</v>
      </c>
      <c r="CL56" s="71">
        <f t="shared" si="35"/>
        <v>33.21793835886597</v>
      </c>
      <c r="CM56" s="71">
        <f t="shared" si="35"/>
        <v>20.13502755840792</v>
      </c>
      <c r="CN56" s="71">
        <f t="shared" si="35"/>
        <v>25.16653578481217</v>
      </c>
      <c r="CO56" s="71">
        <f t="shared" si="35"/>
        <v>14.09254046727154</v>
      </c>
      <c r="CP56" s="71">
        <f t="shared" si="35"/>
        <v>16.10505381130533</v>
      </c>
      <c r="CQ56" s="71">
        <f t="shared" si="35"/>
        <v>15.099921470887303</v>
      </c>
      <c r="CR56" s="71">
        <f t="shared" si="35"/>
        <v>8.052751771972439</v>
      </c>
      <c r="CS56" s="71">
        <f t="shared" si="35"/>
        <v>3.0194446150100047</v>
      </c>
      <c r="CT56" s="71">
        <f t="shared" si="35"/>
        <v>3.0194446150100047</v>
      </c>
      <c r="CU56" s="71">
        <f t="shared" si="35"/>
        <v>6.039788695299102</v>
      </c>
      <c r="CV56" s="71">
        <f t="shared" si="35"/>
        <v>4.026375885986219</v>
      </c>
      <c r="CW56" s="71">
        <f t="shared" si="35"/>
        <v>2.012963076673336</v>
      </c>
      <c r="CX56" s="71">
        <f t="shared" si="35"/>
        <v>1.0069312709762148</v>
      </c>
      <c r="CY56" s="71">
        <f t="shared" si="35"/>
        <v>0</v>
      </c>
      <c r="CZ56" s="71">
        <f t="shared" si="35"/>
        <v>0</v>
      </c>
      <c r="DA56" s="71">
        <f t="shared" si="35"/>
        <v>0</v>
      </c>
      <c r="DB56" s="71">
        <f t="shared" si="35"/>
        <v>0</v>
      </c>
      <c r="DC56" s="234">
        <f>SUM(E56:DB56)</f>
        <v>27778.000000000004</v>
      </c>
    </row>
    <row r="57" spans="2:149" ht="21.75">
      <c r="B57" s="47">
        <v>19</v>
      </c>
      <c r="C57" s="48" t="s">
        <v>98</v>
      </c>
      <c r="D57" s="50" t="s">
        <v>36</v>
      </c>
      <c r="E57" s="71">
        <v>116.28483168316832</v>
      </c>
      <c r="F57" s="71">
        <v>117.28728712871288</v>
      </c>
      <c r="G57" s="71">
        <v>140.34376237623763</v>
      </c>
      <c r="H57" s="71">
        <v>133.32657425742573</v>
      </c>
      <c r="I57" s="71">
        <v>143.3511287128713</v>
      </c>
      <c r="J57" s="71">
        <v>150.36831683168316</v>
      </c>
      <c r="K57" s="71">
        <v>157.38550495049506</v>
      </c>
      <c r="L57" s="71">
        <v>157.38550495049506</v>
      </c>
      <c r="M57" s="71">
        <v>143.3511287128713</v>
      </c>
      <c r="N57" s="71">
        <v>160.3928712871287</v>
      </c>
      <c r="O57" s="71">
        <v>156.3830495049505</v>
      </c>
      <c r="P57" s="71">
        <v>158.3879603960396</v>
      </c>
      <c r="Q57" s="71">
        <v>174.4272475247525</v>
      </c>
      <c r="R57" s="71">
        <v>214.52546534653465</v>
      </c>
      <c r="S57" s="71">
        <v>212.52055445544553</v>
      </c>
      <c r="T57" s="71">
        <v>215.74765733534517</v>
      </c>
      <c r="U57" s="71">
        <v>221.76852219121525</v>
      </c>
      <c r="V57" s="71">
        <v>200.6954951956699</v>
      </c>
      <c r="W57" s="71">
        <v>211.73374743143177</v>
      </c>
      <c r="X57" s="71">
        <v>231.80329695099874</v>
      </c>
      <c r="Y57" s="71">
        <v>227.78938704708537</v>
      </c>
      <c r="Z57" s="71">
        <v>148.51466644479575</v>
      </c>
      <c r="AA57" s="71">
        <v>155.53900877664418</v>
      </c>
      <c r="AB57" s="71">
        <v>187.65028800795136</v>
      </c>
      <c r="AC57" s="71">
        <v>191.66419791186476</v>
      </c>
      <c r="AD57" s="71">
        <v>217.75461228730185</v>
      </c>
      <c r="AE57" s="71">
        <v>194.67463033979982</v>
      </c>
      <c r="AF57" s="71">
        <v>218.75808976328022</v>
      </c>
      <c r="AG57" s="71">
        <v>203.70592762360496</v>
      </c>
      <c r="AH57" s="71">
        <v>193.67115286382148</v>
      </c>
      <c r="AI57" s="71">
        <v>215.74765733534517</v>
      </c>
      <c r="AJ57" s="71">
        <v>236.82068433089051</v>
      </c>
      <c r="AK57" s="71">
        <v>244.8485041387173</v>
      </c>
      <c r="AL57" s="71">
        <v>197.68506276773488</v>
      </c>
      <c r="AM57" s="71">
        <v>210.73026995545342</v>
      </c>
      <c r="AN57" s="71">
        <v>218.75808976328022</v>
      </c>
      <c r="AO57" s="71">
        <v>244.8485041387173</v>
      </c>
      <c r="AP57" s="71">
        <v>265.92153113426264</v>
      </c>
      <c r="AQ57" s="71">
        <v>230.7998194750204</v>
      </c>
      <c r="AR57" s="71">
        <v>253.87980142252243</v>
      </c>
      <c r="AS57" s="71">
        <v>254.8832788985008</v>
      </c>
      <c r="AT57" s="71">
        <v>242.8415491867606</v>
      </c>
      <c r="AU57" s="71">
        <v>222.7719996671936</v>
      </c>
      <c r="AV57" s="71">
        <v>246.855459090674</v>
      </c>
      <c r="AW57" s="71">
        <v>228.7928645230637</v>
      </c>
      <c r="AX57" s="71">
        <v>182.63290062805962</v>
      </c>
      <c r="AY57" s="71">
        <v>184.63985558001633</v>
      </c>
      <c r="AZ57" s="71">
        <v>184.63985558001633</v>
      </c>
      <c r="BA57" s="71">
        <v>188.65376548392973</v>
      </c>
      <c r="BB57" s="71">
        <v>165.57378353642767</v>
      </c>
      <c r="BC57" s="71">
        <v>144.50075654088235</v>
      </c>
      <c r="BD57" s="71">
        <v>159.55291868055758</v>
      </c>
      <c r="BE57" s="71">
        <v>124.43120702131534</v>
      </c>
      <c r="BF57" s="71">
        <v>159.55291868055758</v>
      </c>
      <c r="BG57" s="71">
        <v>164.57030606044933</v>
      </c>
      <c r="BH57" s="71">
        <v>143.49727906490398</v>
      </c>
      <c r="BI57" s="71">
        <v>143.49727906490398</v>
      </c>
      <c r="BJ57" s="71">
        <v>116.40338721348856</v>
      </c>
      <c r="BK57" s="71">
        <v>120.41729711740196</v>
      </c>
      <c r="BL57" s="71">
        <v>116.40338721348856</v>
      </c>
      <c r="BM57" s="71">
        <v>102.25045544554456</v>
      </c>
      <c r="BN57" s="71">
        <v>110.27009900990099</v>
      </c>
      <c r="BO57" s="71">
        <v>137.33639603960395</v>
      </c>
      <c r="BP57" s="71">
        <v>86.21116831683169</v>
      </c>
      <c r="BQ57" s="71">
        <v>87.21362376237624</v>
      </c>
      <c r="BR57" s="71">
        <v>84.20625742574258</v>
      </c>
      <c r="BS57" s="71">
        <v>104.25536633663366</v>
      </c>
      <c r="BT57" s="71">
        <v>71.17433663366337</v>
      </c>
      <c r="BU57" s="71">
        <v>72.17679207920791</v>
      </c>
      <c r="BV57" s="71">
        <v>62.152237623762375</v>
      </c>
      <c r="BW57" s="71">
        <v>74.18170297029702</v>
      </c>
      <c r="BX57" s="71">
        <v>57.139960396039605</v>
      </c>
      <c r="BY57" s="71">
        <v>50.122772277227725</v>
      </c>
      <c r="BZ57" s="71">
        <v>55.135049504950494</v>
      </c>
      <c r="CA57" s="71">
        <v>43.105584158415844</v>
      </c>
      <c r="CB57" s="71">
        <v>49.12031683168317</v>
      </c>
      <c r="CC57" s="71">
        <v>34.08348514851485</v>
      </c>
      <c r="CD57" s="71">
        <v>42.10312871287129</v>
      </c>
      <c r="CE57" s="71">
        <v>26.063841584158414</v>
      </c>
      <c r="CF57" s="71">
        <v>29.07120792079208</v>
      </c>
      <c r="CG57" s="71">
        <v>23.05647524752475</v>
      </c>
      <c r="CH57" s="71">
        <v>31.076118811881187</v>
      </c>
      <c r="CI57" s="71">
        <v>10.024554455445545</v>
      </c>
      <c r="CJ57" s="71">
        <v>10.024554455445545</v>
      </c>
      <c r="CK57" s="71">
        <v>5.012277227722772</v>
      </c>
      <c r="CL57" s="71">
        <v>11.027009900990098</v>
      </c>
      <c r="CM57" s="71">
        <v>3.0073663366336634</v>
      </c>
      <c r="CN57" s="71">
        <v>5.012277227722772</v>
      </c>
      <c r="CO57" s="71">
        <v>6.014732673267327</v>
      </c>
      <c r="CP57" s="71">
        <v>2.004910891089109</v>
      </c>
      <c r="CQ57" s="71">
        <v>3.0073663366336634</v>
      </c>
      <c r="CR57" s="71">
        <v>3.0073663366336634</v>
      </c>
      <c r="CS57" s="71">
        <v>0</v>
      </c>
      <c r="CT57" s="71">
        <v>1.0024554455445545</v>
      </c>
      <c r="CU57" s="71">
        <v>0</v>
      </c>
      <c r="CV57" s="71">
        <v>0</v>
      </c>
      <c r="CW57" s="71">
        <v>1.0024554455445545</v>
      </c>
      <c r="CX57" s="71">
        <v>0</v>
      </c>
      <c r="CY57" s="71">
        <v>1.0024554455445545</v>
      </c>
      <c r="CZ57" s="71">
        <v>0</v>
      </c>
      <c r="DA57" s="71">
        <v>0</v>
      </c>
      <c r="DB57" s="71">
        <v>0</v>
      </c>
      <c r="DC57" s="234">
        <v>12665</v>
      </c>
      <c r="DI57" s="13" t="s">
        <v>40</v>
      </c>
      <c r="DJ57" s="44" t="s">
        <v>40</v>
      </c>
      <c r="DK57" s="44" t="s">
        <v>40</v>
      </c>
      <c r="DL57" s="44" t="s">
        <v>40</v>
      </c>
      <c r="DM57" s="44" t="s">
        <v>40</v>
      </c>
      <c r="DN57" s="44" t="s">
        <v>40</v>
      </c>
      <c r="DO57" s="44" t="s">
        <v>40</v>
      </c>
      <c r="DP57" s="44" t="s">
        <v>40</v>
      </c>
      <c r="DQ57" s="44" t="s">
        <v>40</v>
      </c>
      <c r="DR57" s="44" t="s">
        <v>40</v>
      </c>
      <c r="DS57" s="44" t="s">
        <v>40</v>
      </c>
      <c r="DT57" s="44" t="s">
        <v>40</v>
      </c>
      <c r="DU57" s="44" t="s">
        <v>40</v>
      </c>
      <c r="DV57" s="44" t="s">
        <v>40</v>
      </c>
      <c r="DW57" s="44" t="s">
        <v>40</v>
      </c>
      <c r="DX57" s="44" t="s">
        <v>40</v>
      </c>
      <c r="DY57" s="44" t="s">
        <v>40</v>
      </c>
      <c r="DZ57" s="44" t="s">
        <v>40</v>
      </c>
      <c r="EA57" s="44" t="s">
        <v>40</v>
      </c>
      <c r="EB57" s="44" t="s">
        <v>40</v>
      </c>
      <c r="EC57" s="44" t="s">
        <v>40</v>
      </c>
      <c r="ED57" s="44" t="s">
        <v>40</v>
      </c>
      <c r="EE57" s="44" t="s">
        <v>40</v>
      </c>
      <c r="EF57" s="44" t="s">
        <v>40</v>
      </c>
      <c r="EG57" s="44" t="s">
        <v>40</v>
      </c>
      <c r="EH57" s="44" t="s">
        <v>40</v>
      </c>
      <c r="EI57" s="44" t="s">
        <v>40</v>
      </c>
      <c r="EJ57" s="44" t="s">
        <v>40</v>
      </c>
      <c r="EK57" s="44" t="s">
        <v>40</v>
      </c>
      <c r="EL57" s="44" t="s">
        <v>40</v>
      </c>
      <c r="EM57" s="44" t="s">
        <v>40</v>
      </c>
      <c r="EN57" s="44" t="s">
        <v>40</v>
      </c>
      <c r="EO57" s="44" t="s">
        <v>40</v>
      </c>
      <c r="EP57" s="44" t="s">
        <v>40</v>
      </c>
      <c r="EQ57" s="44" t="s">
        <v>40</v>
      </c>
      <c r="ER57" s="44" t="s">
        <v>40</v>
      </c>
      <c r="ES57" s="44" t="s">
        <v>40</v>
      </c>
    </row>
    <row r="58" spans="2:107" ht="21.75">
      <c r="B58" s="51"/>
      <c r="C58" s="52"/>
      <c r="D58" s="50" t="s">
        <v>37</v>
      </c>
      <c r="E58" s="71">
        <v>111.12655753725873</v>
      </c>
      <c r="F58" s="71">
        <v>117.13339848521866</v>
      </c>
      <c r="G58" s="71">
        <v>114.1299780112387</v>
      </c>
      <c r="H58" s="71">
        <v>112.12769769525205</v>
      </c>
      <c r="I58" s="71">
        <v>114.1299780112387</v>
      </c>
      <c r="J58" s="71">
        <v>136.15506148709179</v>
      </c>
      <c r="K58" s="71">
        <v>132.1505008551185</v>
      </c>
      <c r="L58" s="71">
        <v>130.14822053913184</v>
      </c>
      <c r="M58" s="71">
        <v>152.17330401498492</v>
      </c>
      <c r="N58" s="71">
        <v>130.14822053913184</v>
      </c>
      <c r="O58" s="71">
        <v>133.15164101311183</v>
      </c>
      <c r="P58" s="71">
        <v>164.1869859109048</v>
      </c>
      <c r="Q58" s="71">
        <v>153.17444417297827</v>
      </c>
      <c r="R58" s="71">
        <v>194.22119065070444</v>
      </c>
      <c r="S58" s="71">
        <v>176.20066780682467</v>
      </c>
      <c r="T58" s="71">
        <v>216.27200679274767</v>
      </c>
      <c r="U58" s="71">
        <v>196.24682097860438</v>
      </c>
      <c r="V58" s="71">
        <v>187.2354873622399</v>
      </c>
      <c r="W58" s="71">
        <v>159.20022722243925</v>
      </c>
      <c r="X58" s="71">
        <v>193.24304310648287</v>
      </c>
      <c r="Y58" s="71">
        <v>192.2417838157757</v>
      </c>
      <c r="Z58" s="71">
        <v>193.24304310648287</v>
      </c>
      <c r="AA58" s="71">
        <v>168.21156083880373</v>
      </c>
      <c r="AB58" s="71">
        <v>137.17252282688162</v>
      </c>
      <c r="AC58" s="71">
        <v>154.19393076890344</v>
      </c>
      <c r="AD58" s="71">
        <v>198.2493395600187</v>
      </c>
      <c r="AE58" s="71">
        <v>211.26571033921184</v>
      </c>
      <c r="AF58" s="71">
        <v>197.24808026931154</v>
      </c>
      <c r="AG58" s="71">
        <v>171.21533871092524</v>
      </c>
      <c r="AH58" s="71">
        <v>157.19770864102492</v>
      </c>
      <c r="AI58" s="71">
        <v>180.22667232728972</v>
      </c>
      <c r="AJ58" s="71">
        <v>212.266969629919</v>
      </c>
      <c r="AK58" s="71">
        <v>197.24808026931154</v>
      </c>
      <c r="AL58" s="71">
        <v>189.2380059436542</v>
      </c>
      <c r="AM58" s="71">
        <v>180.22667232728972</v>
      </c>
      <c r="AN58" s="71">
        <v>217.27326608345484</v>
      </c>
      <c r="AO58" s="71">
        <v>221.27830324628349</v>
      </c>
      <c r="AP58" s="71">
        <v>237.29845189759814</v>
      </c>
      <c r="AQ58" s="71">
        <v>236.29719260689097</v>
      </c>
      <c r="AR58" s="71">
        <v>256.3223784210343</v>
      </c>
      <c r="AS58" s="71">
        <v>238.2997111883053</v>
      </c>
      <c r="AT58" s="71">
        <v>228.28711828123366</v>
      </c>
      <c r="AU58" s="71">
        <v>213.26822892062617</v>
      </c>
      <c r="AV58" s="71">
        <v>229.28837757194083</v>
      </c>
      <c r="AW58" s="71">
        <v>200.25185814143302</v>
      </c>
      <c r="AX58" s="71">
        <v>194.24430239719004</v>
      </c>
      <c r="AY58" s="71">
        <v>200.25185814143302</v>
      </c>
      <c r="AZ58" s="71">
        <v>211.26571033921184</v>
      </c>
      <c r="BA58" s="71">
        <v>166.20904225738943</v>
      </c>
      <c r="BB58" s="71">
        <v>155.1951900596106</v>
      </c>
      <c r="BC58" s="71">
        <v>182.22919090870406</v>
      </c>
      <c r="BD58" s="71">
        <v>154.19393076890344</v>
      </c>
      <c r="BE58" s="71">
        <v>143.18007857112462</v>
      </c>
      <c r="BF58" s="71">
        <v>177.22289445516824</v>
      </c>
      <c r="BG58" s="71">
        <v>146.1838564432461</v>
      </c>
      <c r="BH58" s="71">
        <v>149.1876343153676</v>
      </c>
      <c r="BI58" s="71">
        <v>158.19896793173208</v>
      </c>
      <c r="BJ58" s="71">
        <v>112.1410405592025</v>
      </c>
      <c r="BK58" s="71">
        <v>136.17126353617445</v>
      </c>
      <c r="BL58" s="71">
        <v>149.1876343153676</v>
      </c>
      <c r="BM58" s="71">
        <v>126.14365990715856</v>
      </c>
      <c r="BN58" s="71">
        <v>103.11743627331217</v>
      </c>
      <c r="BO58" s="71">
        <v>122.13909927518527</v>
      </c>
      <c r="BP58" s="71">
        <v>99.11287564133887</v>
      </c>
      <c r="BQ58" s="71">
        <v>120.13681895919864</v>
      </c>
      <c r="BR58" s="71">
        <v>117.13339848521866</v>
      </c>
      <c r="BS58" s="71">
        <v>109.1242772212721</v>
      </c>
      <c r="BT58" s="71">
        <v>89.10147406140565</v>
      </c>
      <c r="BU58" s="71">
        <v>82.0934929554524</v>
      </c>
      <c r="BV58" s="71">
        <v>97.11059532535222</v>
      </c>
      <c r="BW58" s="71">
        <v>73.0832315335125</v>
      </c>
      <c r="BX58" s="71">
        <v>75.08551184949914</v>
      </c>
      <c r="BY58" s="71">
        <v>79.09007248147243</v>
      </c>
      <c r="BZ58" s="71">
        <v>63.07182995357928</v>
      </c>
      <c r="CA58" s="71">
        <v>57.06498900561935</v>
      </c>
      <c r="CB58" s="71">
        <v>52.05928821565274</v>
      </c>
      <c r="CC58" s="71">
        <v>36.04104568775959</v>
      </c>
      <c r="CD58" s="71">
        <v>37.04218584575291</v>
      </c>
      <c r="CE58" s="71">
        <v>50.0570078996661</v>
      </c>
      <c r="CF58" s="71">
        <v>39.04446616173956</v>
      </c>
      <c r="CG58" s="71">
        <v>31.03534489779298</v>
      </c>
      <c r="CH58" s="71">
        <v>30.03420473979966</v>
      </c>
      <c r="CI58" s="71">
        <v>30.03420473979966</v>
      </c>
      <c r="CJ58" s="71">
        <v>24.027363791839726</v>
      </c>
      <c r="CK58" s="71">
        <v>17.019382685886473</v>
      </c>
      <c r="CL58" s="71">
        <v>8.009121263946575</v>
      </c>
      <c r="CM58" s="71">
        <v>13.014822053913186</v>
      </c>
      <c r="CN58" s="71">
        <v>9.010261421939898</v>
      </c>
      <c r="CO58" s="71">
        <v>6.006840947959931</v>
      </c>
      <c r="CP58" s="71">
        <v>5.0057007899666095</v>
      </c>
      <c r="CQ58" s="71">
        <v>5.0057007899666095</v>
      </c>
      <c r="CR58" s="71">
        <v>3.0034204739799657</v>
      </c>
      <c r="CS58" s="71">
        <v>1.001140157993322</v>
      </c>
      <c r="CT58" s="71">
        <v>3.0034204739799657</v>
      </c>
      <c r="CU58" s="71">
        <v>2.002280315986644</v>
      </c>
      <c r="CV58" s="71">
        <v>1.001140157993322</v>
      </c>
      <c r="CW58" s="71">
        <v>0</v>
      </c>
      <c r="CX58" s="71">
        <v>1.001140157993322</v>
      </c>
      <c r="CY58" s="71">
        <v>0</v>
      </c>
      <c r="CZ58" s="71">
        <v>1.001140157993322</v>
      </c>
      <c r="DA58" s="71">
        <v>0</v>
      </c>
      <c r="DB58" s="71">
        <v>2.002280315986644</v>
      </c>
      <c r="DC58" s="234">
        <v>12294</v>
      </c>
    </row>
    <row r="59" spans="2:107" ht="21.75">
      <c r="B59" s="53"/>
      <c r="C59" s="54"/>
      <c r="D59" s="50" t="s">
        <v>38</v>
      </c>
      <c r="E59" s="71">
        <f aca="true" t="shared" si="36" ref="E59:BP59">SUM(E57:E58)</f>
        <v>227.41138922042705</v>
      </c>
      <c r="F59" s="71">
        <f t="shared" si="36"/>
        <v>234.42068561393154</v>
      </c>
      <c r="G59" s="71">
        <f t="shared" si="36"/>
        <v>254.47374038747634</v>
      </c>
      <c r="H59" s="71">
        <f t="shared" si="36"/>
        <v>245.4542719526778</v>
      </c>
      <c r="I59" s="71">
        <f t="shared" si="36"/>
        <v>257.48110672410996</v>
      </c>
      <c r="J59" s="71">
        <f t="shared" si="36"/>
        <v>286.5233783187749</v>
      </c>
      <c r="K59" s="71">
        <f t="shared" si="36"/>
        <v>289.53600580561357</v>
      </c>
      <c r="L59" s="71">
        <f t="shared" si="36"/>
        <v>287.53372548962693</v>
      </c>
      <c r="M59" s="71">
        <f t="shared" si="36"/>
        <v>295.5244327278562</v>
      </c>
      <c r="N59" s="71">
        <f t="shared" si="36"/>
        <v>290.5410918262605</v>
      </c>
      <c r="O59" s="71">
        <f t="shared" si="36"/>
        <v>289.53469051806235</v>
      </c>
      <c r="P59" s="71">
        <f t="shared" si="36"/>
        <v>322.5749463069444</v>
      </c>
      <c r="Q59" s="71">
        <f t="shared" si="36"/>
        <v>327.60169169773076</v>
      </c>
      <c r="R59" s="71">
        <f t="shared" si="36"/>
        <v>408.7466559972391</v>
      </c>
      <c r="S59" s="71">
        <f t="shared" si="36"/>
        <v>388.7212222622702</v>
      </c>
      <c r="T59" s="71">
        <f t="shared" si="36"/>
        <v>432.0196641280928</v>
      </c>
      <c r="U59" s="71">
        <f t="shared" si="36"/>
        <v>418.01534316981963</v>
      </c>
      <c r="V59" s="71">
        <f t="shared" si="36"/>
        <v>387.93098255790983</v>
      </c>
      <c r="W59" s="71">
        <f t="shared" si="36"/>
        <v>370.933974653871</v>
      </c>
      <c r="X59" s="71">
        <f t="shared" si="36"/>
        <v>425.04634005748164</v>
      </c>
      <c r="Y59" s="71">
        <f t="shared" si="36"/>
        <v>420.0311708628611</v>
      </c>
      <c r="Z59" s="71">
        <f t="shared" si="36"/>
        <v>341.7577095512786</v>
      </c>
      <c r="AA59" s="71">
        <f t="shared" si="36"/>
        <v>323.75056961544794</v>
      </c>
      <c r="AB59" s="71">
        <f t="shared" si="36"/>
        <v>324.822810834833</v>
      </c>
      <c r="AC59" s="71">
        <f t="shared" si="36"/>
        <v>345.85812868076823</v>
      </c>
      <c r="AD59" s="71">
        <f t="shared" si="36"/>
        <v>416.00395184732054</v>
      </c>
      <c r="AE59" s="71">
        <f t="shared" si="36"/>
        <v>405.9403406790117</v>
      </c>
      <c r="AF59" s="71">
        <f t="shared" si="36"/>
        <v>416.00617003259174</v>
      </c>
      <c r="AG59" s="71">
        <f t="shared" si="36"/>
        <v>374.9212663345302</v>
      </c>
      <c r="AH59" s="71">
        <f t="shared" si="36"/>
        <v>350.8688615048464</v>
      </c>
      <c r="AI59" s="71">
        <f t="shared" si="36"/>
        <v>395.9743296626349</v>
      </c>
      <c r="AJ59" s="71">
        <f t="shared" si="36"/>
        <v>449.0876539608095</v>
      </c>
      <c r="AK59" s="71">
        <f t="shared" si="36"/>
        <v>442.09658440802883</v>
      </c>
      <c r="AL59" s="71">
        <f t="shared" si="36"/>
        <v>386.9230687113891</v>
      </c>
      <c r="AM59" s="71">
        <f t="shared" si="36"/>
        <v>390.95694228274317</v>
      </c>
      <c r="AN59" s="71">
        <f t="shared" si="36"/>
        <v>436.0313558467351</v>
      </c>
      <c r="AO59" s="71">
        <f t="shared" si="36"/>
        <v>466.1268073850008</v>
      </c>
      <c r="AP59" s="71">
        <f t="shared" si="36"/>
        <v>503.2199830318608</v>
      </c>
      <c r="AQ59" s="71">
        <f t="shared" si="36"/>
        <v>467.0970120819114</v>
      </c>
      <c r="AR59" s="71">
        <f t="shared" si="36"/>
        <v>510.2021798435567</v>
      </c>
      <c r="AS59" s="71">
        <f t="shared" si="36"/>
        <v>493.1829900868061</v>
      </c>
      <c r="AT59" s="71">
        <f t="shared" si="36"/>
        <v>471.12866746799426</v>
      </c>
      <c r="AU59" s="71">
        <f t="shared" si="36"/>
        <v>436.0402285878198</v>
      </c>
      <c r="AV59" s="71">
        <f t="shared" si="36"/>
        <v>476.14383666261483</v>
      </c>
      <c r="AW59" s="71">
        <f t="shared" si="36"/>
        <v>429.0447226644967</v>
      </c>
      <c r="AX59" s="71">
        <f t="shared" si="36"/>
        <v>376.8772030252496</v>
      </c>
      <c r="AY59" s="71">
        <f t="shared" si="36"/>
        <v>384.8917137214494</v>
      </c>
      <c r="AZ59" s="71">
        <f t="shared" si="36"/>
        <v>395.90556591922814</v>
      </c>
      <c r="BA59" s="71">
        <f t="shared" si="36"/>
        <v>354.86280774131916</v>
      </c>
      <c r="BB59" s="71">
        <f t="shared" si="36"/>
        <v>320.7689735960383</v>
      </c>
      <c r="BC59" s="71">
        <f t="shared" si="36"/>
        <v>326.7299474495864</v>
      </c>
      <c r="BD59" s="71">
        <f t="shared" si="36"/>
        <v>313.746849449461</v>
      </c>
      <c r="BE59" s="71">
        <f t="shared" si="36"/>
        <v>267.61128559243997</v>
      </c>
      <c r="BF59" s="71">
        <f t="shared" si="36"/>
        <v>336.7758131357258</v>
      </c>
      <c r="BG59" s="71">
        <f t="shared" si="36"/>
        <v>310.7541625036954</v>
      </c>
      <c r="BH59" s="71">
        <f t="shared" si="36"/>
        <v>292.6849133802716</v>
      </c>
      <c r="BI59" s="71">
        <f t="shared" si="36"/>
        <v>301.6962469966361</v>
      </c>
      <c r="BJ59" s="71">
        <f t="shared" si="36"/>
        <v>228.54442777269105</v>
      </c>
      <c r="BK59" s="71">
        <f t="shared" si="36"/>
        <v>256.5885606535764</v>
      </c>
      <c r="BL59" s="71">
        <f t="shared" si="36"/>
        <v>265.5910215288562</v>
      </c>
      <c r="BM59" s="71">
        <f t="shared" si="36"/>
        <v>228.39411535270312</v>
      </c>
      <c r="BN59" s="71">
        <f t="shared" si="36"/>
        <v>213.38753528321314</v>
      </c>
      <c r="BO59" s="71">
        <f t="shared" si="36"/>
        <v>259.4754953147892</v>
      </c>
      <c r="BP59" s="71">
        <f t="shared" si="36"/>
        <v>185.32404395817056</v>
      </c>
      <c r="BQ59" s="71">
        <f aca="true" t="shared" si="37" ref="BQ59:DB59">SUM(BQ57:BQ58)</f>
        <v>207.3504427215749</v>
      </c>
      <c r="BR59" s="71">
        <f t="shared" si="37"/>
        <v>201.33965591096126</v>
      </c>
      <c r="BS59" s="71">
        <f t="shared" si="37"/>
        <v>213.37964355790575</v>
      </c>
      <c r="BT59" s="71">
        <f t="shared" si="37"/>
        <v>160.27581069506903</v>
      </c>
      <c r="BU59" s="71">
        <f t="shared" si="37"/>
        <v>154.27028503466033</v>
      </c>
      <c r="BV59" s="71">
        <f t="shared" si="37"/>
        <v>159.2628329491146</v>
      </c>
      <c r="BW59" s="71">
        <f t="shared" si="37"/>
        <v>147.2649345038095</v>
      </c>
      <c r="BX59" s="71">
        <f t="shared" si="37"/>
        <v>132.22547224553875</v>
      </c>
      <c r="BY59" s="71">
        <f t="shared" si="37"/>
        <v>129.21284475870016</v>
      </c>
      <c r="BZ59" s="71">
        <f t="shared" si="37"/>
        <v>118.20687945852978</v>
      </c>
      <c r="CA59" s="71">
        <f t="shared" si="37"/>
        <v>100.1705731640352</v>
      </c>
      <c r="CB59" s="71">
        <f t="shared" si="37"/>
        <v>101.17960504733591</v>
      </c>
      <c r="CC59" s="71">
        <f t="shared" si="37"/>
        <v>70.12453083627445</v>
      </c>
      <c r="CD59" s="71">
        <f t="shared" si="37"/>
        <v>79.1453145586242</v>
      </c>
      <c r="CE59" s="71">
        <f t="shared" si="37"/>
        <v>76.12084948382451</v>
      </c>
      <c r="CF59" s="71">
        <f t="shared" si="37"/>
        <v>68.11567408253164</v>
      </c>
      <c r="CG59" s="71">
        <f t="shared" si="37"/>
        <v>54.09182014531773</v>
      </c>
      <c r="CH59" s="71">
        <f t="shared" si="37"/>
        <v>61.11032355168085</v>
      </c>
      <c r="CI59" s="71">
        <f t="shared" si="37"/>
        <v>40.0587591952452</v>
      </c>
      <c r="CJ59" s="71">
        <f t="shared" si="37"/>
        <v>34.05191824728527</v>
      </c>
      <c r="CK59" s="71">
        <f t="shared" si="37"/>
        <v>22.031659913609246</v>
      </c>
      <c r="CL59" s="71">
        <f t="shared" si="37"/>
        <v>19.036131164936673</v>
      </c>
      <c r="CM59" s="71">
        <f t="shared" si="37"/>
        <v>16.022188390546848</v>
      </c>
      <c r="CN59" s="71">
        <f t="shared" si="37"/>
        <v>14.022538649662671</v>
      </c>
      <c r="CO59" s="71">
        <f t="shared" si="37"/>
        <v>12.021573621227258</v>
      </c>
      <c r="CP59" s="71">
        <f t="shared" si="37"/>
        <v>7.010611681055718</v>
      </c>
      <c r="CQ59" s="71">
        <f t="shared" si="37"/>
        <v>8.013067126600273</v>
      </c>
      <c r="CR59" s="71">
        <f t="shared" si="37"/>
        <v>6.010786810613629</v>
      </c>
      <c r="CS59" s="71">
        <f t="shared" si="37"/>
        <v>1.001140157993322</v>
      </c>
      <c r="CT59" s="71">
        <f t="shared" si="37"/>
        <v>4.00587591952452</v>
      </c>
      <c r="CU59" s="71">
        <f t="shared" si="37"/>
        <v>2.002280315986644</v>
      </c>
      <c r="CV59" s="71">
        <f t="shared" si="37"/>
        <v>1.001140157993322</v>
      </c>
      <c r="CW59" s="71">
        <f t="shared" si="37"/>
        <v>1.0024554455445545</v>
      </c>
      <c r="CX59" s="71">
        <f t="shared" si="37"/>
        <v>1.001140157993322</v>
      </c>
      <c r="CY59" s="71">
        <f t="shared" si="37"/>
        <v>1.0024554455445545</v>
      </c>
      <c r="CZ59" s="71">
        <f t="shared" si="37"/>
        <v>1.001140157993322</v>
      </c>
      <c r="DA59" s="71">
        <f t="shared" si="37"/>
        <v>0</v>
      </c>
      <c r="DB59" s="71">
        <f t="shared" si="37"/>
        <v>2.002280315986644</v>
      </c>
      <c r="DC59" s="234">
        <f>SUM(E59:DB59)</f>
        <v>24959.000000000004</v>
      </c>
    </row>
    <row r="60" spans="2:192" ht="21.75">
      <c r="B60" s="47">
        <v>20</v>
      </c>
      <c r="C60" s="48" t="s">
        <v>99</v>
      </c>
      <c r="D60" s="50" t="s">
        <v>36</v>
      </c>
      <c r="E60" s="71">
        <v>111.42241014799154</v>
      </c>
      <c r="F60" s="71">
        <v>141.53657505285412</v>
      </c>
      <c r="G60" s="71">
        <v>123.46807610993658</v>
      </c>
      <c r="H60" s="71">
        <v>134.50993657505285</v>
      </c>
      <c r="I60" s="71">
        <v>133.50613107822412</v>
      </c>
      <c r="J60" s="71">
        <v>143.54418604651164</v>
      </c>
      <c r="K60" s="71">
        <v>136.51754756871037</v>
      </c>
      <c r="L60" s="71">
        <v>136.51754756871037</v>
      </c>
      <c r="M60" s="71">
        <v>124.47188160676532</v>
      </c>
      <c r="N60" s="71">
        <v>141.53657505285412</v>
      </c>
      <c r="O60" s="71">
        <v>143.54418604651164</v>
      </c>
      <c r="P60" s="71">
        <v>144.54799154334037</v>
      </c>
      <c r="Q60" s="71">
        <v>151.57463002114164</v>
      </c>
      <c r="R60" s="71">
        <v>169.6431289640592</v>
      </c>
      <c r="S60" s="71">
        <v>181.68879492600422</v>
      </c>
      <c r="T60" s="71">
        <v>185.33019429739045</v>
      </c>
      <c r="U60" s="71">
        <v>201.44586336672876</v>
      </c>
      <c r="V60" s="71">
        <v>167.20006659438488</v>
      </c>
      <c r="W60" s="71">
        <v>167.20006659438488</v>
      </c>
      <c r="X60" s="71">
        <v>166.19283727755123</v>
      </c>
      <c r="Y60" s="71">
        <v>196.40971678256054</v>
      </c>
      <c r="Z60" s="71">
        <v>177.27235976272132</v>
      </c>
      <c r="AA60" s="71">
        <v>145.0410216240447</v>
      </c>
      <c r="AB60" s="71">
        <v>145.0410216240447</v>
      </c>
      <c r="AC60" s="71">
        <v>169.21452522805217</v>
      </c>
      <c r="AD60" s="71">
        <v>176.26513044588768</v>
      </c>
      <c r="AE60" s="71">
        <v>184.3229649805568</v>
      </c>
      <c r="AF60" s="71">
        <v>174.2506718122204</v>
      </c>
      <c r="AG60" s="71">
        <v>191.37357019839231</v>
      </c>
      <c r="AH60" s="71">
        <v>216.55430311923342</v>
      </c>
      <c r="AI60" s="71">
        <v>215.54707380239978</v>
      </c>
      <c r="AJ60" s="71">
        <v>226.62659628756987</v>
      </c>
      <c r="AK60" s="71">
        <v>218.5687617529007</v>
      </c>
      <c r="AL60" s="71">
        <v>206.48200995089698</v>
      </c>
      <c r="AM60" s="71">
        <v>221.59044970340165</v>
      </c>
      <c r="AN60" s="71">
        <v>213.5326151687325</v>
      </c>
      <c r="AO60" s="71">
        <v>222.5976790202353</v>
      </c>
      <c r="AP60" s="71">
        <v>233.67720150540538</v>
      </c>
      <c r="AQ60" s="71">
        <v>230.65551355490445</v>
      </c>
      <c r="AR60" s="71">
        <v>239.72057740640722</v>
      </c>
      <c r="AS60" s="71">
        <v>242.74226535690815</v>
      </c>
      <c r="AT60" s="71">
        <v>222.5976790202353</v>
      </c>
      <c r="AU60" s="71">
        <v>243.7494946737418</v>
      </c>
      <c r="AV60" s="71">
        <v>217.56153243606707</v>
      </c>
      <c r="AW60" s="71">
        <v>178.27958907955497</v>
      </c>
      <c r="AX60" s="71">
        <v>187.34465293105774</v>
      </c>
      <c r="AY60" s="71">
        <v>178.27958907955497</v>
      </c>
      <c r="AZ60" s="71">
        <v>168.20729591121852</v>
      </c>
      <c r="BA60" s="71">
        <v>178.27958907955497</v>
      </c>
      <c r="BB60" s="71">
        <v>148.06270957454564</v>
      </c>
      <c r="BC60" s="71">
        <v>167.20006659438488</v>
      </c>
      <c r="BD60" s="71">
        <v>162.16392001021666</v>
      </c>
      <c r="BE60" s="71">
        <v>134.96872845570826</v>
      </c>
      <c r="BF60" s="71">
        <v>132.95426982204097</v>
      </c>
      <c r="BG60" s="71">
        <v>136.98318708937555</v>
      </c>
      <c r="BH60" s="71">
        <v>141.01210435671013</v>
      </c>
      <c r="BI60" s="71">
        <v>115.83137143586904</v>
      </c>
      <c r="BJ60" s="71">
        <v>134.96872845570826</v>
      </c>
      <c r="BK60" s="71">
        <v>123.88920597053819</v>
      </c>
      <c r="BL60" s="71">
        <v>129.93258187154007</v>
      </c>
      <c r="BM60" s="71">
        <v>95.3615221987315</v>
      </c>
      <c r="BN60" s="71">
        <v>108.41099365750529</v>
      </c>
      <c r="BO60" s="71">
        <v>121.46046511627907</v>
      </c>
      <c r="BP60" s="71">
        <v>103.39196617336152</v>
      </c>
      <c r="BQ60" s="71">
        <v>96.36532769556025</v>
      </c>
      <c r="BR60" s="71">
        <v>87.33107822410147</v>
      </c>
      <c r="BS60" s="71">
        <v>100.38054968287527</v>
      </c>
      <c r="BT60" s="71">
        <v>90.34249471458774</v>
      </c>
      <c r="BU60" s="71">
        <v>84.31966173361522</v>
      </c>
      <c r="BV60" s="71">
        <v>83.31585623678647</v>
      </c>
      <c r="BW60" s="71">
        <v>55.2093023255814</v>
      </c>
      <c r="BX60" s="71">
        <v>60.22832980972516</v>
      </c>
      <c r="BY60" s="71">
        <v>44.16744186046512</v>
      </c>
      <c r="BZ60" s="71">
        <v>65.24735729386892</v>
      </c>
      <c r="CA60" s="71">
        <v>50.190274841437635</v>
      </c>
      <c r="CB60" s="71">
        <v>48.18266384778013</v>
      </c>
      <c r="CC60" s="71">
        <v>34.12938689217759</v>
      </c>
      <c r="CD60" s="71">
        <v>45.17124735729387</v>
      </c>
      <c r="CE60" s="71">
        <v>29.110359408033826</v>
      </c>
      <c r="CF60" s="71">
        <v>26.098942917547568</v>
      </c>
      <c r="CG60" s="71">
        <v>27.10274841437632</v>
      </c>
      <c r="CH60" s="71">
        <v>14.053276955602538</v>
      </c>
      <c r="CI60" s="71">
        <v>13.049471458773784</v>
      </c>
      <c r="CJ60" s="71">
        <v>15.05708245243129</v>
      </c>
      <c r="CK60" s="71">
        <v>9.034249471458773</v>
      </c>
      <c r="CL60" s="71">
        <v>9.034249471458773</v>
      </c>
      <c r="CM60" s="71">
        <v>5.019027484143764</v>
      </c>
      <c r="CN60" s="71">
        <v>8.030443974630021</v>
      </c>
      <c r="CO60" s="71">
        <v>5.019027484143764</v>
      </c>
      <c r="CP60" s="71">
        <v>0</v>
      </c>
      <c r="CQ60" s="71">
        <v>3.011416490486258</v>
      </c>
      <c r="CR60" s="71">
        <v>1.0038054968287526</v>
      </c>
      <c r="CS60" s="71">
        <v>2.0076109936575053</v>
      </c>
      <c r="CT60" s="71">
        <v>0</v>
      </c>
      <c r="CU60" s="71">
        <v>1.0038054968287526</v>
      </c>
      <c r="CV60" s="71">
        <v>1.0038054968287526</v>
      </c>
      <c r="CW60" s="71">
        <v>1.0038054968287526</v>
      </c>
      <c r="CX60" s="71">
        <v>0</v>
      </c>
      <c r="CY60" s="71">
        <v>0</v>
      </c>
      <c r="CZ60" s="71">
        <v>0</v>
      </c>
      <c r="DA60" s="71">
        <v>0</v>
      </c>
      <c r="DB60" s="71">
        <v>0</v>
      </c>
      <c r="DC60" s="234">
        <v>11898</v>
      </c>
      <c r="DE60" t="s">
        <v>40</v>
      </c>
      <c r="DF60" t="s">
        <v>40</v>
      </c>
      <c r="DI60" s="13" t="s">
        <v>40</v>
      </c>
      <c r="DJ60" s="44" t="s">
        <v>40</v>
      </c>
      <c r="DK60" s="44" t="s">
        <v>40</v>
      </c>
      <c r="DL60" s="44" t="s">
        <v>40</v>
      </c>
      <c r="DM60" s="44" t="s">
        <v>40</v>
      </c>
      <c r="DN60" s="44" t="s">
        <v>40</v>
      </c>
      <c r="DO60" s="44" t="s">
        <v>40</v>
      </c>
      <c r="DP60" s="44" t="s">
        <v>40</v>
      </c>
      <c r="DQ60" s="44" t="s">
        <v>40</v>
      </c>
      <c r="DR60" s="44" t="s">
        <v>40</v>
      </c>
      <c r="DS60" s="44" t="s">
        <v>40</v>
      </c>
      <c r="DT60" s="44" t="s">
        <v>40</v>
      </c>
      <c r="DU60" s="44" t="s">
        <v>40</v>
      </c>
      <c r="DV60" s="44" t="s">
        <v>40</v>
      </c>
      <c r="DW60" s="44" t="s">
        <v>40</v>
      </c>
      <c r="DX60" s="44" t="s">
        <v>40</v>
      </c>
      <c r="DY60" s="44" t="s">
        <v>40</v>
      </c>
      <c r="DZ60" s="44" t="s">
        <v>40</v>
      </c>
      <c r="EA60" s="44" t="s">
        <v>40</v>
      </c>
      <c r="EB60" s="44" t="s">
        <v>40</v>
      </c>
      <c r="EC60" s="44" t="s">
        <v>40</v>
      </c>
      <c r="ED60" s="44" t="s">
        <v>40</v>
      </c>
      <c r="EE60" s="44" t="s">
        <v>40</v>
      </c>
      <c r="EF60" s="44" t="s">
        <v>40</v>
      </c>
      <c r="EG60" s="44" t="s">
        <v>40</v>
      </c>
      <c r="EH60" s="44" t="s">
        <v>40</v>
      </c>
      <c r="EI60" s="44" t="s">
        <v>40</v>
      </c>
      <c r="EJ60" s="44" t="s">
        <v>40</v>
      </c>
      <c r="EK60" s="44" t="s">
        <v>40</v>
      </c>
      <c r="EL60" s="44" t="s">
        <v>40</v>
      </c>
      <c r="EM60" s="44" t="s">
        <v>40</v>
      </c>
      <c r="EN60" s="44" t="s">
        <v>40</v>
      </c>
      <c r="EO60" s="44" t="s">
        <v>40</v>
      </c>
      <c r="EP60" s="44" t="s">
        <v>40</v>
      </c>
      <c r="EQ60" s="44" t="s">
        <v>40</v>
      </c>
      <c r="ER60" s="44" t="s">
        <v>40</v>
      </c>
      <c r="ES60" s="44" t="s">
        <v>40</v>
      </c>
      <c r="ET60" s="44" t="s">
        <v>40</v>
      </c>
      <c r="EU60" s="44" t="s">
        <v>40</v>
      </c>
      <c r="EV60" s="44" t="s">
        <v>40</v>
      </c>
      <c r="EW60" s="44" t="s">
        <v>40</v>
      </c>
      <c r="EX60" s="44" t="s">
        <v>40</v>
      </c>
      <c r="EY60" s="44" t="s">
        <v>40</v>
      </c>
      <c r="EZ60" s="44" t="s">
        <v>40</v>
      </c>
      <c r="FA60" s="44" t="s">
        <v>40</v>
      </c>
      <c r="FB60" s="44" t="s">
        <v>40</v>
      </c>
      <c r="FC60" s="44" t="s">
        <v>40</v>
      </c>
      <c r="FD60" s="44" t="s">
        <v>40</v>
      </c>
      <c r="FE60" s="44" t="s">
        <v>40</v>
      </c>
      <c r="FF60" s="44" t="s">
        <v>40</v>
      </c>
      <c r="FG60" s="44" t="s">
        <v>40</v>
      </c>
      <c r="FH60" s="44" t="s">
        <v>40</v>
      </c>
      <c r="FI60" s="44" t="s">
        <v>40</v>
      </c>
      <c r="FJ60" s="44" t="s">
        <v>40</v>
      </c>
      <c r="FK60" s="44" t="s">
        <v>40</v>
      </c>
      <c r="FL60" s="44" t="s">
        <v>40</v>
      </c>
      <c r="FM60" s="44" t="s">
        <v>40</v>
      </c>
      <c r="FN60" s="44" t="s">
        <v>40</v>
      </c>
      <c r="FO60" s="44" t="s">
        <v>40</v>
      </c>
      <c r="FP60" s="44" t="s">
        <v>40</v>
      </c>
      <c r="FQ60" s="44" t="s">
        <v>40</v>
      </c>
      <c r="FR60" s="44" t="s">
        <v>40</v>
      </c>
      <c r="FS60" s="44" t="s">
        <v>40</v>
      </c>
      <c r="FT60" s="44" t="s">
        <v>40</v>
      </c>
      <c r="FU60" s="44" t="s">
        <v>40</v>
      </c>
      <c r="FV60" s="44" t="s">
        <v>40</v>
      </c>
      <c r="FW60" s="44" t="s">
        <v>40</v>
      </c>
      <c r="FX60" s="44" t="s">
        <v>40</v>
      </c>
      <c r="FY60" s="44" t="s">
        <v>40</v>
      </c>
      <c r="FZ60" s="44" t="s">
        <v>40</v>
      </c>
      <c r="GA60" s="44" t="s">
        <v>40</v>
      </c>
      <c r="GB60" s="44" t="s">
        <v>40</v>
      </c>
      <c r="GC60" s="44" t="s">
        <v>40</v>
      </c>
      <c r="GD60" s="44" t="s">
        <v>40</v>
      </c>
      <c r="GE60" s="44" t="s">
        <v>40</v>
      </c>
      <c r="GF60" s="44" t="s">
        <v>40</v>
      </c>
      <c r="GG60" s="44" t="s">
        <v>40</v>
      </c>
      <c r="GH60" s="44" t="s">
        <v>40</v>
      </c>
      <c r="GI60" s="44" t="s">
        <v>40</v>
      </c>
      <c r="GJ60" s="44" t="s">
        <v>40</v>
      </c>
    </row>
    <row r="61" spans="2:107" ht="21.75">
      <c r="B61" s="51"/>
      <c r="C61" s="52"/>
      <c r="D61" s="50" t="s">
        <v>37</v>
      </c>
      <c r="E61" s="71">
        <v>114.23358661316486</v>
      </c>
      <c r="F61" s="71">
        <v>84.17211645180569</v>
      </c>
      <c r="G61" s="71">
        <v>116.23768462392214</v>
      </c>
      <c r="H61" s="71">
        <v>114.23358661316486</v>
      </c>
      <c r="I61" s="71">
        <v>127.26022368308716</v>
      </c>
      <c r="J61" s="71">
        <v>116.23768462392214</v>
      </c>
      <c r="K61" s="71">
        <v>124.25407666695125</v>
      </c>
      <c r="L61" s="71">
        <v>107.21924357551438</v>
      </c>
      <c r="M61" s="71">
        <v>118.24178263467941</v>
      </c>
      <c r="N61" s="71">
        <v>109.22334158627166</v>
      </c>
      <c r="O61" s="71">
        <v>135.2766157261163</v>
      </c>
      <c r="P61" s="71">
        <v>128.2622726884658</v>
      </c>
      <c r="Q61" s="71">
        <v>157.32169384444634</v>
      </c>
      <c r="R61" s="71">
        <v>162.33193887133953</v>
      </c>
      <c r="S61" s="71">
        <v>146.2991547852813</v>
      </c>
      <c r="T61" s="71">
        <v>158.62381881842464</v>
      </c>
      <c r="U61" s="71">
        <v>175.69093856471082</v>
      </c>
      <c r="V61" s="71">
        <v>172.67909390360148</v>
      </c>
      <c r="W61" s="71">
        <v>162.63961169990372</v>
      </c>
      <c r="X61" s="71">
        <v>158.62381881842464</v>
      </c>
      <c r="Y61" s="71">
        <v>169.66724924249218</v>
      </c>
      <c r="Z61" s="71">
        <v>153.60407771657574</v>
      </c>
      <c r="AA61" s="71">
        <v>168.6633010221224</v>
      </c>
      <c r="AB61" s="71">
        <v>147.5803883943571</v>
      </c>
      <c r="AC61" s="71">
        <v>164.64750814064328</v>
      </c>
      <c r="AD61" s="71">
        <v>149.58828483509663</v>
      </c>
      <c r="AE61" s="71">
        <v>156.61592237768508</v>
      </c>
      <c r="AF61" s="71">
        <v>179.70673144618993</v>
      </c>
      <c r="AG61" s="71">
        <v>178.70278322582016</v>
      </c>
      <c r="AH61" s="71">
        <v>173.68304212397126</v>
      </c>
      <c r="AI61" s="71">
        <v>176.6948867850806</v>
      </c>
      <c r="AJ61" s="71">
        <v>186.73436898877836</v>
      </c>
      <c r="AK61" s="71">
        <v>179.70673144618993</v>
      </c>
      <c r="AL61" s="71">
        <v>174.68699034434104</v>
      </c>
      <c r="AM61" s="71">
        <v>202.7975405146948</v>
      </c>
      <c r="AN61" s="71">
        <v>209.8251780572832</v>
      </c>
      <c r="AO61" s="71">
        <v>219.86466026098097</v>
      </c>
      <c r="AP61" s="71">
        <v>208.82122983691343</v>
      </c>
      <c r="AQ61" s="71">
        <v>205.8093851758041</v>
      </c>
      <c r="AR61" s="71">
        <v>234.92388356652762</v>
      </c>
      <c r="AS61" s="71">
        <v>253.99889975355336</v>
      </c>
      <c r="AT61" s="71">
        <v>223.88045314246008</v>
      </c>
      <c r="AU61" s="71">
        <v>245.96731399059516</v>
      </c>
      <c r="AV61" s="71">
        <v>203.80148873506454</v>
      </c>
      <c r="AW61" s="71">
        <v>204.80543695543432</v>
      </c>
      <c r="AX61" s="71">
        <v>197.7777994128459</v>
      </c>
      <c r="AY61" s="71">
        <v>183.72252432766902</v>
      </c>
      <c r="AZ61" s="71">
        <v>194.76595475173656</v>
      </c>
      <c r="BA61" s="71">
        <v>167.65935280175262</v>
      </c>
      <c r="BB61" s="71">
        <v>180.7106796665597</v>
      </c>
      <c r="BC61" s="71">
        <v>141.55669907213843</v>
      </c>
      <c r="BD61" s="71">
        <v>175.69093856471082</v>
      </c>
      <c r="BE61" s="71">
        <v>129.5093204277011</v>
      </c>
      <c r="BF61" s="71">
        <v>127.50142398696157</v>
      </c>
      <c r="BG61" s="71">
        <v>177.69883500545038</v>
      </c>
      <c r="BH61" s="71">
        <v>150.5922330554664</v>
      </c>
      <c r="BI61" s="71">
        <v>127.50142398696157</v>
      </c>
      <c r="BJ61" s="71">
        <v>128.50537220733133</v>
      </c>
      <c r="BK61" s="71">
        <v>124.48957932585223</v>
      </c>
      <c r="BL61" s="71">
        <v>118.46589000363358</v>
      </c>
      <c r="BM61" s="71">
        <v>117.23973362930077</v>
      </c>
      <c r="BN61" s="71">
        <v>128.2622726884658</v>
      </c>
      <c r="BO61" s="71">
        <v>130.26637069922307</v>
      </c>
      <c r="BP61" s="71">
        <v>131.2684197046017</v>
      </c>
      <c r="BQ61" s="71">
        <v>125.25612567232989</v>
      </c>
      <c r="BR61" s="71">
        <v>125.25612567232989</v>
      </c>
      <c r="BS61" s="71">
        <v>98.20080252710663</v>
      </c>
      <c r="BT61" s="71">
        <v>105.21514556475711</v>
      </c>
      <c r="BU61" s="71">
        <v>108.22129258089302</v>
      </c>
      <c r="BV61" s="71">
        <v>81.16596943566977</v>
      </c>
      <c r="BW61" s="71">
        <v>70.14343037650474</v>
      </c>
      <c r="BX61" s="71">
        <v>78.15982241953385</v>
      </c>
      <c r="BY61" s="71">
        <v>72.14752838726201</v>
      </c>
      <c r="BZ61" s="71">
        <v>74.15162639801929</v>
      </c>
      <c r="CA61" s="71">
        <v>61.12498932809699</v>
      </c>
      <c r="CB61" s="71">
        <v>61.12498932809699</v>
      </c>
      <c r="CC61" s="71">
        <v>50.10245026893195</v>
      </c>
      <c r="CD61" s="71">
        <v>53.10859728506787</v>
      </c>
      <c r="CE61" s="71">
        <v>45.09220524203876</v>
      </c>
      <c r="CF61" s="71">
        <v>39.07991120976693</v>
      </c>
      <c r="CG61" s="71">
        <v>31.063519166737812</v>
      </c>
      <c r="CH61" s="71">
        <v>29.059421155980534</v>
      </c>
      <c r="CI61" s="71">
        <v>25.051225134465977</v>
      </c>
      <c r="CJ61" s="71">
        <v>17.034833091436866</v>
      </c>
      <c r="CK61" s="71">
        <v>15.030735080679587</v>
      </c>
      <c r="CL61" s="71">
        <v>20.040980107572782</v>
      </c>
      <c r="CM61" s="71">
        <v>17.034833091436866</v>
      </c>
      <c r="CN61" s="71">
        <v>14.028686075300948</v>
      </c>
      <c r="CO61" s="71">
        <v>6.012294032271835</v>
      </c>
      <c r="CP61" s="71">
        <v>7.014343037650474</v>
      </c>
      <c r="CQ61" s="71">
        <v>8.016392043029112</v>
      </c>
      <c r="CR61" s="71">
        <v>7.014343037650474</v>
      </c>
      <c r="CS61" s="71">
        <v>3.0061470161359174</v>
      </c>
      <c r="CT61" s="71">
        <v>4.008196021514556</v>
      </c>
      <c r="CU61" s="71">
        <v>1.002049005378639</v>
      </c>
      <c r="CV61" s="71">
        <v>2.004098010757278</v>
      </c>
      <c r="CW61" s="71">
        <v>0</v>
      </c>
      <c r="CX61" s="71">
        <v>1.002049005378639</v>
      </c>
      <c r="CY61" s="71">
        <v>0</v>
      </c>
      <c r="CZ61" s="71">
        <v>0</v>
      </c>
      <c r="DA61" s="71">
        <v>0</v>
      </c>
      <c r="DB61" s="71">
        <v>0</v>
      </c>
      <c r="DC61" s="234">
        <v>11752</v>
      </c>
    </row>
    <row r="62" spans="2:107" ht="21.75">
      <c r="B62" s="53"/>
      <c r="C62" s="54"/>
      <c r="D62" s="50" t="s">
        <v>38</v>
      </c>
      <c r="E62" s="71">
        <f aca="true" t="shared" si="38" ref="E62:BP62">SUM(E60:E61)</f>
        <v>225.65599676115642</v>
      </c>
      <c r="F62" s="71">
        <f t="shared" si="38"/>
        <v>225.7086915046598</v>
      </c>
      <c r="G62" s="71">
        <f t="shared" si="38"/>
        <v>239.7057607338587</v>
      </c>
      <c r="H62" s="71">
        <f t="shared" si="38"/>
        <v>248.7435231882177</v>
      </c>
      <c r="I62" s="71">
        <f t="shared" si="38"/>
        <v>260.7663547613113</v>
      </c>
      <c r="J62" s="71">
        <f t="shared" si="38"/>
        <v>259.78187067043376</v>
      </c>
      <c r="K62" s="71">
        <f t="shared" si="38"/>
        <v>260.77162423566165</v>
      </c>
      <c r="L62" s="71">
        <f t="shared" si="38"/>
        <v>243.73679114422475</v>
      </c>
      <c r="M62" s="71">
        <f t="shared" si="38"/>
        <v>242.71366424144475</v>
      </c>
      <c r="N62" s="71">
        <f t="shared" si="38"/>
        <v>250.75991663912578</v>
      </c>
      <c r="O62" s="71">
        <f t="shared" si="38"/>
        <v>278.82080177262793</v>
      </c>
      <c r="P62" s="71">
        <f t="shared" si="38"/>
        <v>272.8102642318062</v>
      </c>
      <c r="Q62" s="71">
        <f t="shared" si="38"/>
        <v>308.896323865588</v>
      </c>
      <c r="R62" s="71">
        <f t="shared" si="38"/>
        <v>331.9750678353987</v>
      </c>
      <c r="S62" s="71">
        <f t="shared" si="38"/>
        <v>327.9879497112855</v>
      </c>
      <c r="T62" s="71">
        <f t="shared" si="38"/>
        <v>343.9540131158151</v>
      </c>
      <c r="U62" s="71">
        <f t="shared" si="38"/>
        <v>377.13680193143955</v>
      </c>
      <c r="V62" s="71">
        <f t="shared" si="38"/>
        <v>339.8791604979864</v>
      </c>
      <c r="W62" s="71">
        <f t="shared" si="38"/>
        <v>329.8396782942886</v>
      </c>
      <c r="X62" s="71">
        <f t="shared" si="38"/>
        <v>324.8166560959759</v>
      </c>
      <c r="Y62" s="71">
        <f t="shared" si="38"/>
        <v>366.0769660250527</v>
      </c>
      <c r="Z62" s="71">
        <f t="shared" si="38"/>
        <v>330.87643747929707</v>
      </c>
      <c r="AA62" s="71">
        <f t="shared" si="38"/>
        <v>313.7043226461671</v>
      </c>
      <c r="AB62" s="71">
        <f t="shared" si="38"/>
        <v>292.6214100184018</v>
      </c>
      <c r="AC62" s="71">
        <f t="shared" si="38"/>
        <v>333.86203336869545</v>
      </c>
      <c r="AD62" s="71">
        <f t="shared" si="38"/>
        <v>325.85341528098434</v>
      </c>
      <c r="AE62" s="71">
        <f t="shared" si="38"/>
        <v>340.9388873582419</v>
      </c>
      <c r="AF62" s="71">
        <f t="shared" si="38"/>
        <v>353.9574032584103</v>
      </c>
      <c r="AG62" s="71">
        <f t="shared" si="38"/>
        <v>370.07635342421247</v>
      </c>
      <c r="AH62" s="71">
        <f t="shared" si="38"/>
        <v>390.2373452432047</v>
      </c>
      <c r="AI62" s="71">
        <f t="shared" si="38"/>
        <v>392.2419605874804</v>
      </c>
      <c r="AJ62" s="71">
        <f t="shared" si="38"/>
        <v>413.3609652763482</v>
      </c>
      <c r="AK62" s="71">
        <f t="shared" si="38"/>
        <v>398.27549319909065</v>
      </c>
      <c r="AL62" s="71">
        <f t="shared" si="38"/>
        <v>381.169000295238</v>
      </c>
      <c r="AM62" s="71">
        <f t="shared" si="38"/>
        <v>424.38799021809643</v>
      </c>
      <c r="AN62" s="71">
        <f t="shared" si="38"/>
        <v>423.3577932260157</v>
      </c>
      <c r="AO62" s="71">
        <f t="shared" si="38"/>
        <v>442.46233928121626</v>
      </c>
      <c r="AP62" s="71">
        <f t="shared" si="38"/>
        <v>442.4984313423188</v>
      </c>
      <c r="AQ62" s="71">
        <f t="shared" si="38"/>
        <v>436.46489873070857</v>
      </c>
      <c r="AR62" s="71">
        <f t="shared" si="38"/>
        <v>474.64446097293484</v>
      </c>
      <c r="AS62" s="71">
        <f t="shared" si="38"/>
        <v>496.7411651104615</v>
      </c>
      <c r="AT62" s="71">
        <f t="shared" si="38"/>
        <v>446.4781321626954</v>
      </c>
      <c r="AU62" s="71">
        <f t="shared" si="38"/>
        <v>489.71680866433695</v>
      </c>
      <c r="AV62" s="71">
        <f t="shared" si="38"/>
        <v>421.3630211711316</v>
      </c>
      <c r="AW62" s="71">
        <f t="shared" si="38"/>
        <v>383.08502603498926</v>
      </c>
      <c r="AX62" s="71">
        <f t="shared" si="38"/>
        <v>385.12245234390366</v>
      </c>
      <c r="AY62" s="71">
        <f t="shared" si="38"/>
        <v>362.002113407224</v>
      </c>
      <c r="AZ62" s="71">
        <f t="shared" si="38"/>
        <v>362.9732506629551</v>
      </c>
      <c r="BA62" s="71">
        <f t="shared" si="38"/>
        <v>345.9389418813076</v>
      </c>
      <c r="BB62" s="71">
        <f t="shared" si="38"/>
        <v>328.77338924110535</v>
      </c>
      <c r="BC62" s="71">
        <f t="shared" si="38"/>
        <v>308.7567656665233</v>
      </c>
      <c r="BD62" s="71">
        <f t="shared" si="38"/>
        <v>337.85485857492745</v>
      </c>
      <c r="BE62" s="71">
        <f t="shared" si="38"/>
        <v>264.4780488834094</v>
      </c>
      <c r="BF62" s="71">
        <f t="shared" si="38"/>
        <v>260.4556938090025</v>
      </c>
      <c r="BG62" s="71">
        <f t="shared" si="38"/>
        <v>314.6820220948259</v>
      </c>
      <c r="BH62" s="71">
        <f t="shared" si="38"/>
        <v>291.6043374121765</v>
      </c>
      <c r="BI62" s="71">
        <f t="shared" si="38"/>
        <v>243.3327954228306</v>
      </c>
      <c r="BJ62" s="71">
        <f t="shared" si="38"/>
        <v>263.4741006630396</v>
      </c>
      <c r="BK62" s="71">
        <f t="shared" si="38"/>
        <v>248.37878529639042</v>
      </c>
      <c r="BL62" s="71">
        <f t="shared" si="38"/>
        <v>248.39847187517364</v>
      </c>
      <c r="BM62" s="71">
        <f t="shared" si="38"/>
        <v>212.60125582803227</v>
      </c>
      <c r="BN62" s="71">
        <f t="shared" si="38"/>
        <v>236.6732663459711</v>
      </c>
      <c r="BO62" s="71">
        <f t="shared" si="38"/>
        <v>251.72683581550214</v>
      </c>
      <c r="BP62" s="71">
        <f t="shared" si="38"/>
        <v>234.66038587796322</v>
      </c>
      <c r="BQ62" s="71">
        <f aca="true" t="shared" si="39" ref="BQ62:DB62">SUM(BQ60:BQ61)</f>
        <v>221.62145336789013</v>
      </c>
      <c r="BR62" s="71">
        <f t="shared" si="39"/>
        <v>212.58720389643136</v>
      </c>
      <c r="BS62" s="71">
        <f t="shared" si="39"/>
        <v>198.5813522099819</v>
      </c>
      <c r="BT62" s="71">
        <f t="shared" si="39"/>
        <v>195.55764027934487</v>
      </c>
      <c r="BU62" s="71">
        <f t="shared" si="39"/>
        <v>192.54095431450824</v>
      </c>
      <c r="BV62" s="71">
        <f t="shared" si="39"/>
        <v>164.48182567245624</v>
      </c>
      <c r="BW62" s="71">
        <f t="shared" si="39"/>
        <v>125.35273270208614</v>
      </c>
      <c r="BX62" s="71">
        <f t="shared" si="39"/>
        <v>138.38815222925902</v>
      </c>
      <c r="BY62" s="71">
        <f t="shared" si="39"/>
        <v>116.31497024772713</v>
      </c>
      <c r="BZ62" s="71">
        <f t="shared" si="39"/>
        <v>139.3989836918882</v>
      </c>
      <c r="CA62" s="71">
        <f t="shared" si="39"/>
        <v>111.31526416953463</v>
      </c>
      <c r="CB62" s="71">
        <f t="shared" si="39"/>
        <v>109.3076531758771</v>
      </c>
      <c r="CC62" s="71">
        <f t="shared" si="39"/>
        <v>84.23183716110955</v>
      </c>
      <c r="CD62" s="71">
        <f t="shared" si="39"/>
        <v>98.27984464236175</v>
      </c>
      <c r="CE62" s="71">
        <f t="shared" si="39"/>
        <v>74.20256465007259</v>
      </c>
      <c r="CF62" s="71">
        <f t="shared" si="39"/>
        <v>65.1788541273145</v>
      </c>
      <c r="CG62" s="71">
        <f t="shared" si="39"/>
        <v>58.166267581114134</v>
      </c>
      <c r="CH62" s="71">
        <f t="shared" si="39"/>
        <v>43.11269811158307</v>
      </c>
      <c r="CI62" s="71">
        <f t="shared" si="39"/>
        <v>38.10069659323976</v>
      </c>
      <c r="CJ62" s="71">
        <f t="shared" si="39"/>
        <v>32.091915543868154</v>
      </c>
      <c r="CK62" s="71">
        <f t="shared" si="39"/>
        <v>24.064984552138363</v>
      </c>
      <c r="CL62" s="71">
        <f t="shared" si="39"/>
        <v>29.075229579031557</v>
      </c>
      <c r="CM62" s="71">
        <f t="shared" si="39"/>
        <v>22.05386057558063</v>
      </c>
      <c r="CN62" s="71">
        <f t="shared" si="39"/>
        <v>22.05913004993097</v>
      </c>
      <c r="CO62" s="71">
        <f t="shared" si="39"/>
        <v>11.031321516415598</v>
      </c>
      <c r="CP62" s="71">
        <f t="shared" si="39"/>
        <v>7.014343037650474</v>
      </c>
      <c r="CQ62" s="71">
        <f t="shared" si="39"/>
        <v>11.02780853351537</v>
      </c>
      <c r="CR62" s="71">
        <f t="shared" si="39"/>
        <v>8.018148534479227</v>
      </c>
      <c r="CS62" s="71">
        <f t="shared" si="39"/>
        <v>5.013758009793422</v>
      </c>
      <c r="CT62" s="71">
        <f t="shared" si="39"/>
        <v>4.008196021514556</v>
      </c>
      <c r="CU62" s="71">
        <f t="shared" si="39"/>
        <v>2.0058545022073915</v>
      </c>
      <c r="CV62" s="71">
        <f t="shared" si="39"/>
        <v>3.0079035075860308</v>
      </c>
      <c r="CW62" s="71">
        <f t="shared" si="39"/>
        <v>1.0038054968287526</v>
      </c>
      <c r="CX62" s="71">
        <f t="shared" si="39"/>
        <v>1.002049005378639</v>
      </c>
      <c r="CY62" s="71">
        <f t="shared" si="39"/>
        <v>0</v>
      </c>
      <c r="CZ62" s="71">
        <f t="shared" si="39"/>
        <v>0</v>
      </c>
      <c r="DA62" s="71">
        <f t="shared" si="39"/>
        <v>0</v>
      </c>
      <c r="DB62" s="71">
        <f t="shared" si="39"/>
        <v>0</v>
      </c>
      <c r="DC62" s="234">
        <f>SUM(E62:DB62)</f>
        <v>23649.999999999993</v>
      </c>
    </row>
    <row r="63" spans="2:113" s="116" customFormat="1" ht="21.75">
      <c r="B63" s="121"/>
      <c r="C63" s="122"/>
      <c r="D63" s="119" t="s">
        <v>38</v>
      </c>
      <c r="E63" s="120">
        <f>SUM(E62,E59,E56,E53,E50,E47,E44,E41,E38,E35,E32,E29,E26,E23,E20,E17,E14,E11,E8,E5)</f>
        <v>13980.215389108635</v>
      </c>
      <c r="F63" s="120">
        <f aca="true" t="shared" si="40" ref="F63:BQ63">SUM(F62,F59,F56,F53,F50,F47,F44,F41,F38,F35,F32,F29,F26,F23,F20,F17,F14,F11,F8,F5)</f>
        <v>13687.131629676887</v>
      </c>
      <c r="G63" s="120">
        <f t="shared" si="40"/>
        <v>14186.638085313749</v>
      </c>
      <c r="H63" s="120">
        <f t="shared" si="40"/>
        <v>14327.632373819062</v>
      </c>
      <c r="I63" s="120">
        <f t="shared" si="40"/>
        <v>14837.088883879136</v>
      </c>
      <c r="J63" s="120">
        <f t="shared" si="40"/>
        <v>14663.324020609078</v>
      </c>
      <c r="K63" s="120">
        <f t="shared" si="40"/>
        <v>15185.370524065496</v>
      </c>
      <c r="L63" s="120">
        <f t="shared" si="40"/>
        <v>15354.73307583017</v>
      </c>
      <c r="M63" s="120">
        <f t="shared" si="40"/>
        <v>15071.19335527787</v>
      </c>
      <c r="N63" s="120">
        <f t="shared" si="40"/>
        <v>15285.347339234651</v>
      </c>
      <c r="O63" s="120">
        <f t="shared" si="40"/>
        <v>15556.148578313545</v>
      </c>
      <c r="P63" s="120">
        <f t="shared" si="40"/>
        <v>16791.543110923398</v>
      </c>
      <c r="Q63" s="120">
        <f t="shared" si="40"/>
        <v>17688.565696267146</v>
      </c>
      <c r="R63" s="120">
        <f t="shared" si="40"/>
        <v>19278.84132765293</v>
      </c>
      <c r="S63" s="120">
        <f t="shared" si="40"/>
        <v>20183.750761510157</v>
      </c>
      <c r="T63" s="120">
        <f t="shared" si="40"/>
        <v>21118.997875580862</v>
      </c>
      <c r="U63" s="120">
        <f t="shared" si="40"/>
        <v>21148.19488240627</v>
      </c>
      <c r="V63" s="120">
        <f t="shared" si="40"/>
        <v>20622.537352404273</v>
      </c>
      <c r="W63" s="120">
        <f t="shared" si="40"/>
        <v>20494.370975302227</v>
      </c>
      <c r="X63" s="120">
        <f t="shared" si="40"/>
        <v>20687.745854507044</v>
      </c>
      <c r="Y63" s="120">
        <f t="shared" si="40"/>
        <v>20523.466003420202</v>
      </c>
      <c r="Z63" s="120">
        <f t="shared" si="40"/>
        <v>19522.523019951957</v>
      </c>
      <c r="AA63" s="120">
        <f t="shared" si="40"/>
        <v>18246.68332923425</v>
      </c>
      <c r="AB63" s="120">
        <f t="shared" si="40"/>
        <v>18129.1537068302</v>
      </c>
      <c r="AC63" s="120">
        <f t="shared" si="40"/>
        <v>18671.184669458893</v>
      </c>
      <c r="AD63" s="120">
        <f t="shared" si="40"/>
        <v>19712.549657969517</v>
      </c>
      <c r="AE63" s="120">
        <f t="shared" si="40"/>
        <v>20137.573517257326</v>
      </c>
      <c r="AF63" s="120">
        <f t="shared" si="40"/>
        <v>20023.74800925284</v>
      </c>
      <c r="AG63" s="120">
        <f t="shared" si="40"/>
        <v>20336.86771165992</v>
      </c>
      <c r="AH63" s="120">
        <f t="shared" si="40"/>
        <v>20929.77226539651</v>
      </c>
      <c r="AI63" s="120">
        <f t="shared" si="40"/>
        <v>21126.987803292934</v>
      </c>
      <c r="AJ63" s="120">
        <f t="shared" si="40"/>
        <v>21918.912473871274</v>
      </c>
      <c r="AK63" s="120">
        <f t="shared" si="40"/>
        <v>21890.662167036553</v>
      </c>
      <c r="AL63" s="120">
        <f t="shared" si="40"/>
        <v>21310.833685026995</v>
      </c>
      <c r="AM63" s="120">
        <f t="shared" si="40"/>
        <v>22471.82463305385</v>
      </c>
      <c r="AN63" s="120">
        <f t="shared" si="40"/>
        <v>22502.417227163212</v>
      </c>
      <c r="AO63" s="120">
        <f t="shared" si="40"/>
        <v>22867.456266058976</v>
      </c>
      <c r="AP63" s="120">
        <f t="shared" si="40"/>
        <v>24842.0017432189</v>
      </c>
      <c r="AQ63" s="120">
        <f t="shared" si="40"/>
        <v>24411.28452820429</v>
      </c>
      <c r="AR63" s="120">
        <f t="shared" si="40"/>
        <v>24980.926960521054</v>
      </c>
      <c r="AS63" s="120">
        <f t="shared" si="40"/>
        <v>25621.939121560776</v>
      </c>
      <c r="AT63" s="120">
        <f t="shared" si="40"/>
        <v>24615.08946531969</v>
      </c>
      <c r="AU63" s="120">
        <f t="shared" si="40"/>
        <v>24269.79998406148</v>
      </c>
      <c r="AV63" s="120">
        <f t="shared" si="40"/>
        <v>24695.009293572526</v>
      </c>
      <c r="AW63" s="120">
        <f t="shared" si="40"/>
        <v>22777.127108855693</v>
      </c>
      <c r="AX63" s="120">
        <f t="shared" si="40"/>
        <v>21835.435035757437</v>
      </c>
      <c r="AY63" s="120">
        <f t="shared" si="40"/>
        <v>21151.28584581381</v>
      </c>
      <c r="AZ63" s="120">
        <f t="shared" si="40"/>
        <v>21423.29133791072</v>
      </c>
      <c r="BA63" s="120">
        <f t="shared" si="40"/>
        <v>19152.215510535087</v>
      </c>
      <c r="BB63" s="120">
        <f t="shared" si="40"/>
        <v>18447.81850422143</v>
      </c>
      <c r="BC63" s="120">
        <f t="shared" si="40"/>
        <v>17691.966264046947</v>
      </c>
      <c r="BD63" s="120">
        <f t="shared" si="40"/>
        <v>17274.21886175126</v>
      </c>
      <c r="BE63" s="120">
        <f t="shared" si="40"/>
        <v>17211.965191056646</v>
      </c>
      <c r="BF63" s="120">
        <f t="shared" si="40"/>
        <v>15513.091201593363</v>
      </c>
      <c r="BG63" s="120">
        <f t="shared" si="40"/>
        <v>16505.685563071598</v>
      </c>
      <c r="BH63" s="120">
        <f t="shared" si="40"/>
        <v>15992.005569385994</v>
      </c>
      <c r="BI63" s="120">
        <f t="shared" si="40"/>
        <v>14511.200348137421</v>
      </c>
      <c r="BJ63" s="120">
        <f t="shared" si="40"/>
        <v>13295.35238149701</v>
      </c>
      <c r="BK63" s="120">
        <f t="shared" si="40"/>
        <v>13219.589716434723</v>
      </c>
      <c r="BL63" s="120">
        <f t="shared" si="40"/>
        <v>12881.125796093838</v>
      </c>
      <c r="BM63" s="120">
        <f t="shared" si="40"/>
        <v>12029.883239565526</v>
      </c>
      <c r="BN63" s="120">
        <f t="shared" si="40"/>
        <v>12121.366384812545</v>
      </c>
      <c r="BO63" s="120">
        <f t="shared" si="40"/>
        <v>11975.731619051114</v>
      </c>
      <c r="BP63" s="120">
        <f t="shared" si="40"/>
        <v>10800.720147621725</v>
      </c>
      <c r="BQ63" s="120">
        <f t="shared" si="40"/>
        <v>10810.00058382977</v>
      </c>
      <c r="BR63" s="120">
        <f aca="true" t="shared" si="41" ref="BR63:DB63">SUM(BR62,BR59,BR56,BR53,BR50,BR47,BR44,BR41,BR38,BR35,BR32,BR29,BR26,BR23,BR20,BR17,BR14,BR11,BR8,BR5)</f>
        <v>9758.424135869174</v>
      </c>
      <c r="BS63" s="120">
        <f t="shared" si="41"/>
        <v>9469.215555009907</v>
      </c>
      <c r="BT63" s="120">
        <f t="shared" si="41"/>
        <v>8040.659046135958</v>
      </c>
      <c r="BU63" s="120">
        <f t="shared" si="41"/>
        <v>7376.15529754568</v>
      </c>
      <c r="BV63" s="120">
        <f t="shared" si="41"/>
        <v>7654.747906509587</v>
      </c>
      <c r="BW63" s="120">
        <f t="shared" si="41"/>
        <v>6284.974518231657</v>
      </c>
      <c r="BX63" s="120">
        <f t="shared" si="41"/>
        <v>6168.253827011805</v>
      </c>
      <c r="BY63" s="120">
        <f t="shared" si="41"/>
        <v>5637.179596056114</v>
      </c>
      <c r="BZ63" s="120">
        <f t="shared" si="41"/>
        <v>5479.929434853799</v>
      </c>
      <c r="CA63" s="120">
        <f t="shared" si="41"/>
        <v>4422.492584945596</v>
      </c>
      <c r="CB63" s="120">
        <f t="shared" si="41"/>
        <v>4667.414324589091</v>
      </c>
      <c r="CC63" s="120">
        <f t="shared" si="41"/>
        <v>3646.3411963526564</v>
      </c>
      <c r="CD63" s="120">
        <f t="shared" si="41"/>
        <v>3838.597577949737</v>
      </c>
      <c r="CE63" s="120">
        <f t="shared" si="41"/>
        <v>3661.6754576375547</v>
      </c>
      <c r="CF63" s="120">
        <f t="shared" si="41"/>
        <v>3270.8106213373094</v>
      </c>
      <c r="CG63" s="120">
        <f t="shared" si="41"/>
        <v>2444.703666014409</v>
      </c>
      <c r="CH63" s="120">
        <f t="shared" si="41"/>
        <v>2198.1313599727805</v>
      </c>
      <c r="CI63" s="120">
        <f t="shared" si="41"/>
        <v>1804.8896483168296</v>
      </c>
      <c r="CJ63" s="120">
        <f t="shared" si="41"/>
        <v>1903.1812034289583</v>
      </c>
      <c r="CK63" s="120">
        <f t="shared" si="41"/>
        <v>1344.309730909136</v>
      </c>
      <c r="CL63" s="120">
        <f t="shared" si="41"/>
        <v>1148.4983991133208</v>
      </c>
      <c r="CM63" s="120">
        <f t="shared" si="41"/>
        <v>821.908515421693</v>
      </c>
      <c r="CN63" s="120">
        <f t="shared" si="41"/>
        <v>831.9901189245368</v>
      </c>
      <c r="CO63" s="120">
        <f t="shared" si="41"/>
        <v>594.7745730368296</v>
      </c>
      <c r="CP63" s="120">
        <f t="shared" si="41"/>
        <v>480.2927879952488</v>
      </c>
      <c r="CQ63" s="120">
        <f t="shared" si="41"/>
        <v>384.7650556517031</v>
      </c>
      <c r="CR63" s="120">
        <f t="shared" si="41"/>
        <v>306.40709607274647</v>
      </c>
      <c r="CS63" s="120">
        <f t="shared" si="41"/>
        <v>177.79394326496552</v>
      </c>
      <c r="CT63" s="120">
        <f t="shared" si="41"/>
        <v>171.82706334212727</v>
      </c>
      <c r="CU63" s="120">
        <f t="shared" si="41"/>
        <v>120.56743328718815</v>
      </c>
      <c r="CV63" s="120">
        <f t="shared" si="41"/>
        <v>99.45800412732598</v>
      </c>
      <c r="CW63" s="120">
        <f t="shared" si="41"/>
        <v>58.27495684183566</v>
      </c>
      <c r="CX63" s="120">
        <f t="shared" si="41"/>
        <v>73.32124365388701</v>
      </c>
      <c r="CY63" s="120">
        <f t="shared" si="41"/>
        <v>37.16098978810314</v>
      </c>
      <c r="CZ63" s="120">
        <f t="shared" si="41"/>
        <v>20.076010955141435</v>
      </c>
      <c r="DA63" s="120">
        <f t="shared" si="41"/>
        <v>20.102529923570653</v>
      </c>
      <c r="DB63" s="120">
        <f t="shared" si="41"/>
        <v>106.57531885238816</v>
      </c>
      <c r="DC63" s="234">
        <f>SUM(E63:DB63)</f>
        <v>1305054.9952740502</v>
      </c>
      <c r="DD63" s="225"/>
      <c r="DE63" s="225"/>
      <c r="DF63" s="225"/>
      <c r="DG63"/>
      <c r="DH63"/>
      <c r="DI63" s="226"/>
    </row>
    <row r="64" spans="2:192" ht="21.75">
      <c r="B64" s="51"/>
      <c r="C64" s="52" t="s">
        <v>0</v>
      </c>
      <c r="D64" s="55" t="s">
        <v>36</v>
      </c>
      <c r="E64" s="71">
        <v>7148.700810194143</v>
      </c>
      <c r="F64" s="71">
        <v>7048.099898145253</v>
      </c>
      <c r="G64" s="71">
        <v>7272.439932014278</v>
      </c>
      <c r="H64" s="71">
        <v>7296.584150906012</v>
      </c>
      <c r="I64" s="71">
        <v>7494.767947642325</v>
      </c>
      <c r="J64" s="71">
        <v>7672.831561968862</v>
      </c>
      <c r="K64" s="71">
        <v>7811.66082059633</v>
      </c>
      <c r="L64" s="71">
        <v>8002.802553489221</v>
      </c>
      <c r="M64" s="71">
        <v>7719.107981511351</v>
      </c>
      <c r="N64" s="71">
        <v>7859.949258379797</v>
      </c>
      <c r="O64" s="71">
        <v>8052.097000393178</v>
      </c>
      <c r="P64" s="71">
        <v>8584.275825131808</v>
      </c>
      <c r="Q64" s="71">
        <v>9152.670978208038</v>
      </c>
      <c r="R64" s="71">
        <v>9936.352083068892</v>
      </c>
      <c r="S64" s="71">
        <v>10407.164351457699</v>
      </c>
      <c r="T64" s="71">
        <v>10973.0171918364</v>
      </c>
      <c r="U64" s="71">
        <v>10977.0513893334</v>
      </c>
      <c r="V64" s="71">
        <v>10731.97389139073</v>
      </c>
      <c r="W64" s="71">
        <v>10524.212720295298</v>
      </c>
      <c r="X64" s="71">
        <v>10846.948520055192</v>
      </c>
      <c r="Y64" s="71">
        <v>10691.631916420742</v>
      </c>
      <c r="Z64" s="71">
        <v>9866.638528284513</v>
      </c>
      <c r="AA64" s="71">
        <v>9099.132454480514</v>
      </c>
      <c r="AB64" s="71">
        <v>9340.175754926186</v>
      </c>
      <c r="AC64" s="71">
        <v>9513.646247297129</v>
      </c>
      <c r="AD64" s="71">
        <v>10161.134945565416</v>
      </c>
      <c r="AE64" s="71">
        <v>10325.528493568112</v>
      </c>
      <c r="AF64" s="71">
        <v>10355.784974795602</v>
      </c>
      <c r="AG64" s="71">
        <v>10539.340960909041</v>
      </c>
      <c r="AH64" s="71">
        <v>10726.93114451948</v>
      </c>
      <c r="AI64" s="71">
        <v>10957.888951222654</v>
      </c>
      <c r="AJ64" s="71">
        <v>11429.8900583715</v>
      </c>
      <c r="AK64" s="71">
        <v>11268.522158491553</v>
      </c>
      <c r="AL64" s="71">
        <v>10940.743611860411</v>
      </c>
      <c r="AM64" s="71">
        <v>11490.40302082648</v>
      </c>
      <c r="AN64" s="71">
        <v>11214.060492282071</v>
      </c>
      <c r="AO64" s="71">
        <v>11532.762094544965</v>
      </c>
      <c r="AP64" s="71">
        <v>12619.978319986109</v>
      </c>
      <c r="AQ64" s="71">
        <v>12341.6186926932</v>
      </c>
      <c r="AR64" s="71">
        <v>12531.225975052139</v>
      </c>
      <c r="AS64" s="71">
        <v>12809.585602345047</v>
      </c>
      <c r="AT64" s="71">
        <v>12411.208599516427</v>
      </c>
      <c r="AU64" s="71">
        <v>12111.669435364276</v>
      </c>
      <c r="AV64" s="71">
        <v>12239.755205893984</v>
      </c>
      <c r="AW64" s="71">
        <v>11220.111788527569</v>
      </c>
      <c r="AX64" s="71">
        <v>10826.777532570197</v>
      </c>
      <c r="AY64" s="71">
        <v>10498.998985939055</v>
      </c>
      <c r="AZ64" s="71">
        <v>10578.67438650478</v>
      </c>
      <c r="BA64" s="71">
        <v>9501.543654806133</v>
      </c>
      <c r="BB64" s="71">
        <v>9106.192300100261</v>
      </c>
      <c r="BC64" s="71">
        <v>8732.020482253634</v>
      </c>
      <c r="BD64" s="71">
        <v>8506.10542242171</v>
      </c>
      <c r="BE64" s="71">
        <v>8462.737799328974</v>
      </c>
      <c r="BF64" s="71">
        <v>7600.428084345506</v>
      </c>
      <c r="BG64" s="71">
        <v>7951.4032665843915</v>
      </c>
      <c r="BH64" s="71">
        <v>7821.300397306184</v>
      </c>
      <c r="BI64" s="71">
        <v>6968.067626690964</v>
      </c>
      <c r="BJ64" s="71">
        <v>6475.895532057125</v>
      </c>
      <c r="BK64" s="71">
        <v>6367.98074901241</v>
      </c>
      <c r="BL64" s="71">
        <v>6184.424762898971</v>
      </c>
      <c r="BM64" s="71">
        <v>5757.549642689548</v>
      </c>
      <c r="BN64" s="71">
        <v>5836.020527213362</v>
      </c>
      <c r="BO64" s="71">
        <v>5589.541466850102</v>
      </c>
      <c r="BP64" s="71">
        <v>5177.066304609543</v>
      </c>
      <c r="BQ64" s="71">
        <v>5010.064165751171</v>
      </c>
      <c r="BR64" s="71">
        <v>4516.100008043575</v>
      </c>
      <c r="BS64" s="71">
        <v>4408.4540510686</v>
      </c>
      <c r="BT64" s="71">
        <v>3707.2462752596516</v>
      </c>
      <c r="BU64" s="71">
        <v>3240.4451160410686</v>
      </c>
      <c r="BV64" s="71">
        <v>3523.141507723012</v>
      </c>
      <c r="BW64" s="71">
        <v>2812.8793990843924</v>
      </c>
      <c r="BX64" s="71">
        <v>2700.203257204045</v>
      </c>
      <c r="BY64" s="71">
        <v>2439.639679105741</v>
      </c>
      <c r="BZ64" s="71">
        <v>2314.891093452499</v>
      </c>
      <c r="CA64" s="71">
        <v>1838.0295644231705</v>
      </c>
      <c r="CB64" s="71">
        <v>1872.2348217797046</v>
      </c>
      <c r="CC64" s="71">
        <v>1486.9226580281588</v>
      </c>
      <c r="CD64" s="71">
        <v>1584.5082451923884</v>
      </c>
      <c r="CE64" s="71">
        <v>1421.5302542583142</v>
      </c>
      <c r="CF64" s="71">
        <v>1297.7877055861466</v>
      </c>
      <c r="CG64" s="71">
        <v>942.6566512668368</v>
      </c>
      <c r="CH64" s="71">
        <v>879.2763214591412</v>
      </c>
      <c r="CI64" s="71">
        <v>707.2439976953962</v>
      </c>
      <c r="CJ64" s="71">
        <v>737.4251071276321</v>
      </c>
      <c r="CK64" s="71">
        <v>487.92793582114814</v>
      </c>
      <c r="CL64" s="71">
        <v>416.49931016485635</v>
      </c>
      <c r="CM64" s="71">
        <v>282.69639168194357</v>
      </c>
      <c r="CN64" s="71">
        <v>307.8473162088069</v>
      </c>
      <c r="CO64" s="71">
        <v>219.31606187424805</v>
      </c>
      <c r="CP64" s="71">
        <v>158.9538430097761</v>
      </c>
      <c r="CQ64" s="71">
        <v>140.8451773504345</v>
      </c>
      <c r="CR64" s="71">
        <v>92.55540225885697</v>
      </c>
      <c r="CS64" s="71">
        <v>60.362218864471934</v>
      </c>
      <c r="CT64" s="71">
        <v>64.38636678877006</v>
      </c>
      <c r="CU64" s="71">
        <v>42.25355320513036</v>
      </c>
      <c r="CV64" s="71">
        <v>30.181109432235967</v>
      </c>
      <c r="CW64" s="71">
        <v>21.12677660256518</v>
      </c>
      <c r="CX64" s="71">
        <v>24.144887545788777</v>
      </c>
      <c r="CY64" s="71">
        <v>16.096591697192515</v>
      </c>
      <c r="CZ64" s="71">
        <v>3.018110943223597</v>
      </c>
      <c r="DA64" s="71">
        <v>7.042258867521726</v>
      </c>
      <c r="DB64" s="71">
        <v>43.25959018620489</v>
      </c>
      <c r="DC64" s="234">
        <v>651054</v>
      </c>
      <c r="DD64" t="s">
        <v>40</v>
      </c>
      <c r="DE64" t="s">
        <v>40</v>
      </c>
      <c r="DF64" t="s">
        <v>40</v>
      </c>
      <c r="DI64" s="13" t="s">
        <v>40</v>
      </c>
      <c r="DJ64" s="44" t="s">
        <v>40</v>
      </c>
      <c r="DK64" s="44" t="s">
        <v>40</v>
      </c>
      <c r="DL64" s="44" t="s">
        <v>40</v>
      </c>
      <c r="DM64" s="44" t="s">
        <v>40</v>
      </c>
      <c r="DN64" s="44" t="s">
        <v>40</v>
      </c>
      <c r="DO64" s="44" t="s">
        <v>40</v>
      </c>
      <c r="DP64" s="44" t="s">
        <v>40</v>
      </c>
      <c r="DQ64" s="44" t="s">
        <v>40</v>
      </c>
      <c r="DR64" s="44" t="s">
        <v>40</v>
      </c>
      <c r="DS64" s="44" t="s">
        <v>40</v>
      </c>
      <c r="DT64" s="44" t="s">
        <v>40</v>
      </c>
      <c r="DU64" s="44" t="s">
        <v>40</v>
      </c>
      <c r="DV64" s="44" t="s">
        <v>40</v>
      </c>
      <c r="DW64" s="44" t="s">
        <v>40</v>
      </c>
      <c r="DX64" s="44" t="s">
        <v>40</v>
      </c>
      <c r="DY64" s="44" t="s">
        <v>40</v>
      </c>
      <c r="DZ64" s="44" t="s">
        <v>40</v>
      </c>
      <c r="EA64" s="44" t="s">
        <v>40</v>
      </c>
      <c r="EB64" s="44" t="s">
        <v>40</v>
      </c>
      <c r="EC64" s="44" t="s">
        <v>40</v>
      </c>
      <c r="ED64" s="44" t="s">
        <v>40</v>
      </c>
      <c r="EE64" s="44" t="s">
        <v>40</v>
      </c>
      <c r="EF64" s="44" t="s">
        <v>40</v>
      </c>
      <c r="EG64" s="44" t="s">
        <v>40</v>
      </c>
      <c r="EH64" s="44" t="s">
        <v>40</v>
      </c>
      <c r="EI64" s="44" t="s">
        <v>40</v>
      </c>
      <c r="EJ64" s="44" t="s">
        <v>40</v>
      </c>
      <c r="EK64" s="44" t="s">
        <v>40</v>
      </c>
      <c r="EL64" s="44" t="s">
        <v>40</v>
      </c>
      <c r="EM64" s="44" t="s">
        <v>40</v>
      </c>
      <c r="EN64" s="44" t="s">
        <v>40</v>
      </c>
      <c r="EO64" s="44" t="s">
        <v>40</v>
      </c>
      <c r="EP64" s="44" t="s">
        <v>40</v>
      </c>
      <c r="EQ64" s="44" t="s">
        <v>40</v>
      </c>
      <c r="ER64" s="44" t="s">
        <v>40</v>
      </c>
      <c r="ES64" s="44" t="s">
        <v>40</v>
      </c>
      <c r="ET64" s="44" t="s">
        <v>40</v>
      </c>
      <c r="EU64" s="44" t="s">
        <v>40</v>
      </c>
      <c r="EV64" s="44" t="s">
        <v>40</v>
      </c>
      <c r="EW64" s="44" t="s">
        <v>40</v>
      </c>
      <c r="EX64" s="44" t="s">
        <v>40</v>
      </c>
      <c r="EY64" s="44" t="s">
        <v>40</v>
      </c>
      <c r="EZ64" s="44" t="s">
        <v>40</v>
      </c>
      <c r="FA64" s="44" t="s">
        <v>40</v>
      </c>
      <c r="FB64" s="44" t="s">
        <v>40</v>
      </c>
      <c r="FC64" s="44" t="s">
        <v>40</v>
      </c>
      <c r="FD64" s="44" t="s">
        <v>40</v>
      </c>
      <c r="FE64" s="44" t="s">
        <v>40</v>
      </c>
      <c r="FF64" s="44" t="s">
        <v>40</v>
      </c>
      <c r="FG64" s="44" t="s">
        <v>40</v>
      </c>
      <c r="FH64" s="44" t="s">
        <v>40</v>
      </c>
      <c r="FI64" s="44" t="s">
        <v>40</v>
      </c>
      <c r="FJ64" s="44" t="s">
        <v>40</v>
      </c>
      <c r="FK64" s="44" t="s">
        <v>40</v>
      </c>
      <c r="FL64" s="44" t="s">
        <v>40</v>
      </c>
      <c r="FM64" s="44" t="s">
        <v>40</v>
      </c>
      <c r="FN64" s="44" t="s">
        <v>40</v>
      </c>
      <c r="FO64" s="44" t="s">
        <v>40</v>
      </c>
      <c r="FP64" s="44" t="s">
        <v>40</v>
      </c>
      <c r="FQ64" s="44" t="s">
        <v>40</v>
      </c>
      <c r="FR64" s="44" t="s">
        <v>40</v>
      </c>
      <c r="FS64" s="44" t="s">
        <v>40</v>
      </c>
      <c r="FT64" s="44" t="s">
        <v>40</v>
      </c>
      <c r="FU64" s="44" t="s">
        <v>40</v>
      </c>
      <c r="FV64" s="44" t="s">
        <v>40</v>
      </c>
      <c r="FW64" s="44" t="s">
        <v>40</v>
      </c>
      <c r="FX64" s="44" t="s">
        <v>40</v>
      </c>
      <c r="FY64" s="44" t="s">
        <v>40</v>
      </c>
      <c r="FZ64" s="44" t="s">
        <v>40</v>
      </c>
      <c r="GA64" s="44" t="s">
        <v>40</v>
      </c>
      <c r="GB64" s="44" t="s">
        <v>40</v>
      </c>
      <c r="GC64" s="44" t="s">
        <v>40</v>
      </c>
      <c r="GD64" s="44" t="s">
        <v>40</v>
      </c>
      <c r="GE64" s="44" t="s">
        <v>40</v>
      </c>
      <c r="GF64" s="44" t="s">
        <v>40</v>
      </c>
      <c r="GG64" s="44" t="s">
        <v>40</v>
      </c>
      <c r="GH64" s="44" t="s">
        <v>40</v>
      </c>
      <c r="GI64" s="44" t="s">
        <v>40</v>
      </c>
      <c r="GJ64" s="44" t="s">
        <v>40</v>
      </c>
    </row>
    <row r="65" spans="2:107" ht="21.75">
      <c r="B65" s="51"/>
      <c r="C65" s="52"/>
      <c r="D65" s="55" t="s">
        <v>37</v>
      </c>
      <c r="E65" s="71">
        <v>6830.882175853357</v>
      </c>
      <c r="F65" s="71">
        <v>6639.099360097369</v>
      </c>
      <c r="G65" s="71">
        <v>6914.222352333708</v>
      </c>
      <c r="H65" s="71">
        <v>7030.697779703838</v>
      </c>
      <c r="I65" s="71">
        <v>7341.96831836539</v>
      </c>
      <c r="J65" s="71">
        <v>6990.533839231379</v>
      </c>
      <c r="K65" s="71">
        <v>7373.095372231545</v>
      </c>
      <c r="L65" s="71">
        <v>7352.0093034835045</v>
      </c>
      <c r="M65" s="71">
        <v>7352.0093034835045</v>
      </c>
      <c r="N65" s="71">
        <v>7425.308494845741</v>
      </c>
      <c r="O65" s="71">
        <v>7503.628178767035</v>
      </c>
      <c r="P65" s="71">
        <v>8206.497137035056</v>
      </c>
      <c r="Q65" s="71">
        <v>8534.837350397403</v>
      </c>
      <c r="R65" s="71">
        <v>9341.128455382006</v>
      </c>
      <c r="S65" s="71">
        <v>9775.903110996367</v>
      </c>
      <c r="T65" s="71">
        <v>10146.15439821275</v>
      </c>
      <c r="U65" s="71">
        <v>10171.29104076109</v>
      </c>
      <c r="V65" s="71">
        <v>9890.766109921595</v>
      </c>
      <c r="W65" s="71">
        <v>9970.197900374355</v>
      </c>
      <c r="X65" s="71">
        <v>9841.498290526844</v>
      </c>
      <c r="Y65" s="71">
        <v>9832.449099209442</v>
      </c>
      <c r="Z65" s="71">
        <v>9651.46527286138</v>
      </c>
      <c r="AA65" s="71">
        <v>9142.699627682938</v>
      </c>
      <c r="AB65" s="71">
        <v>8788.775700602284</v>
      </c>
      <c r="AC65" s="71">
        <v>9156.776147510009</v>
      </c>
      <c r="AD65" s="71">
        <v>9550.918702668012</v>
      </c>
      <c r="AE65" s="71">
        <v>9812.339785170767</v>
      </c>
      <c r="AF65" s="71">
        <v>9668.558189794252</v>
      </c>
      <c r="AG65" s="71">
        <v>9798.263265343696</v>
      </c>
      <c r="AH65" s="71">
        <v>10204.471408924903</v>
      </c>
      <c r="AI65" s="71">
        <v>10169.280109357223</v>
      </c>
      <c r="AJ65" s="71">
        <v>10491.029133976</v>
      </c>
      <c r="AK65" s="71">
        <v>10624.75607233318</v>
      </c>
      <c r="AL65" s="71">
        <v>10372.384181147827</v>
      </c>
      <c r="AM65" s="71">
        <v>10983.707327923503</v>
      </c>
      <c r="AN65" s="71">
        <v>11289.368901311342</v>
      </c>
      <c r="AO65" s="71">
        <v>11336.625789302225</v>
      </c>
      <c r="AP65" s="71">
        <v>12223.446538407728</v>
      </c>
      <c r="AQ65" s="71">
        <v>12071.621217415743</v>
      </c>
      <c r="AR65" s="71">
        <v>12451.687252746673</v>
      </c>
      <c r="AS65" s="71">
        <v>12813.654905442798</v>
      </c>
      <c r="AT65" s="71">
        <v>12205.348155772923</v>
      </c>
      <c r="AU65" s="71">
        <v>12159.096733483973</v>
      </c>
      <c r="AV65" s="71">
        <v>12457.720046958275</v>
      </c>
      <c r="AW65" s="71">
        <v>11557.828243727634</v>
      </c>
      <c r="AX65" s="71">
        <v>11008.843970471846</v>
      </c>
      <c r="AY65" s="71">
        <v>10651.90364628539</v>
      </c>
      <c r="AZ65" s="71">
        <v>10843.947595354723</v>
      </c>
      <c r="BA65" s="71">
        <v>9649.454341457511</v>
      </c>
      <c r="BB65" s="71">
        <v>9340.776370963873</v>
      </c>
      <c r="BC65" s="71">
        <v>8957.693938527142</v>
      </c>
      <c r="BD65" s="71">
        <v>8767.660920861676</v>
      </c>
      <c r="BE65" s="71">
        <v>8747.551606823003</v>
      </c>
      <c r="BF65" s="71">
        <v>7912.009608516116</v>
      </c>
      <c r="BG65" s="71">
        <v>8553.496726349802</v>
      </c>
      <c r="BH65" s="71">
        <v>8169.408828211137</v>
      </c>
      <c r="BI65" s="71">
        <v>7541.998230204522</v>
      </c>
      <c r="BJ65" s="71">
        <v>6818.062924812273</v>
      </c>
      <c r="BK65" s="71">
        <v>6851.243292976084</v>
      </c>
      <c r="BL65" s="71">
        <v>6696.401574878299</v>
      </c>
      <c r="BM65" s="71">
        <v>6271.738603153018</v>
      </c>
      <c r="BN65" s="71">
        <v>6284.792173732747</v>
      </c>
      <c r="BO65" s="71">
        <v>6386.208375929105</v>
      </c>
      <c r="BP65" s="71">
        <v>5624.080678235679</v>
      </c>
      <c r="BQ65" s="71">
        <v>5799.801820655112</v>
      </c>
      <c r="BR65" s="71">
        <v>5242.514768982053</v>
      </c>
      <c r="BS65" s="71">
        <v>5060.7689016796685</v>
      </c>
      <c r="BT65" s="71">
        <v>4332.781311656304</v>
      </c>
      <c r="BU65" s="71">
        <v>4135.973632146539</v>
      </c>
      <c r="BV65" s="71">
        <v>4131.957148891237</v>
      </c>
      <c r="BW65" s="71">
        <v>3472.249774207995</v>
      </c>
      <c r="BX65" s="71">
        <v>3468.2332909526936</v>
      </c>
      <c r="BY65" s="71">
        <v>3197.120671219854</v>
      </c>
      <c r="BZ65" s="71">
        <v>3164.9888051774437</v>
      </c>
      <c r="CA65" s="71">
        <v>2584.606974786402</v>
      </c>
      <c r="CB65" s="71">
        <v>2795.472345689722</v>
      </c>
      <c r="CC65" s="71">
        <v>2158.859749724462</v>
      </c>
      <c r="CD65" s="71">
        <v>2254.2512270378684</v>
      </c>
      <c r="CE65" s="71">
        <v>2240.1935356443137</v>
      </c>
      <c r="CF65" s="71">
        <v>1973.0973991667756</v>
      </c>
      <c r="CG65" s="71">
        <v>1502.1647374826953</v>
      </c>
      <c r="CH65" s="71">
        <v>1319.414749366485</v>
      </c>
      <c r="CI65" s="71">
        <v>1097.5040495110868</v>
      </c>
      <c r="CJ65" s="71">
        <v>1165.7842648512094</v>
      </c>
      <c r="CK65" s="71">
        <v>856.5150541930075</v>
      </c>
      <c r="CL65" s="71">
        <v>732.0040732786664</v>
      </c>
      <c r="CM65" s="71">
        <v>539.2128770242028</v>
      </c>
      <c r="CN65" s="71">
        <v>524.1510648168228</v>
      </c>
      <c r="CO65" s="71">
        <v>375.5411843706738</v>
      </c>
      <c r="CP65" s="71">
        <v>321.31866042410593</v>
      </c>
      <c r="CQ65" s="71">
        <v>244.00135775955545</v>
      </c>
      <c r="CR65" s="71">
        <v>213.87773334479553</v>
      </c>
      <c r="CS65" s="71">
        <v>117.48213521756374</v>
      </c>
      <c r="CT65" s="71">
        <v>107.44092707931043</v>
      </c>
      <c r="CU65" s="71">
        <v>78.32142347837582</v>
      </c>
      <c r="CV65" s="71">
        <v>69.28433615394785</v>
      </c>
      <c r="CW65" s="71">
        <v>37.15247011153725</v>
      </c>
      <c r="CX65" s="71">
        <v>49.20191987744122</v>
      </c>
      <c r="CY65" s="71">
        <v>21.08653709033195</v>
      </c>
      <c r="CZ65" s="71">
        <v>17.070053835030627</v>
      </c>
      <c r="DA65" s="71">
        <v>13.053570579729303</v>
      </c>
      <c r="DB65" s="71">
        <v>66.27197371247185</v>
      </c>
      <c r="DC65" s="234">
        <v>654004</v>
      </c>
    </row>
    <row r="66" spans="2:107" ht="21.75">
      <c r="B66" s="53"/>
      <c r="C66" s="54"/>
      <c r="D66" s="50" t="s">
        <v>38</v>
      </c>
      <c r="E66" s="71">
        <f>SUM(E64:E65)</f>
        <v>13979.582986047499</v>
      </c>
      <c r="F66" s="71">
        <f>SUM(F64:F65)</f>
        <v>13687.199258242621</v>
      </c>
      <c r="G66" s="71">
        <f aca="true" t="shared" si="42" ref="G66:BR66">SUM(G64:G65)</f>
        <v>14186.662284347985</v>
      </c>
      <c r="H66" s="71">
        <f t="shared" si="42"/>
        <v>14327.28193060985</v>
      </c>
      <c r="I66" s="71">
        <f t="shared" si="42"/>
        <v>14836.736266007716</v>
      </c>
      <c r="J66" s="71">
        <f t="shared" si="42"/>
        <v>14663.36540120024</v>
      </c>
      <c r="K66" s="71">
        <f t="shared" si="42"/>
        <v>15184.756192827876</v>
      </c>
      <c r="L66" s="71">
        <f t="shared" si="42"/>
        <v>15354.811856972727</v>
      </c>
      <c r="M66" s="71">
        <f t="shared" si="42"/>
        <v>15071.117284994856</v>
      </c>
      <c r="N66" s="71">
        <f t="shared" si="42"/>
        <v>15285.257753225538</v>
      </c>
      <c r="O66" s="71">
        <f t="shared" si="42"/>
        <v>15555.725179160214</v>
      </c>
      <c r="P66" s="71">
        <f t="shared" si="42"/>
        <v>16790.772962166862</v>
      </c>
      <c r="Q66" s="71">
        <f t="shared" si="42"/>
        <v>17687.508328605443</v>
      </c>
      <c r="R66" s="71">
        <f t="shared" si="42"/>
        <v>19277.480538450898</v>
      </c>
      <c r="S66" s="71">
        <f t="shared" si="42"/>
        <v>20183.067462454066</v>
      </c>
      <c r="T66" s="71">
        <f t="shared" si="42"/>
        <v>21119.171590049147</v>
      </c>
      <c r="U66" s="71">
        <f t="shared" si="42"/>
        <v>21148.34243009449</v>
      </c>
      <c r="V66" s="71">
        <f t="shared" si="42"/>
        <v>20622.740001312326</v>
      </c>
      <c r="W66" s="71">
        <f t="shared" si="42"/>
        <v>20494.410620669652</v>
      </c>
      <c r="X66" s="71">
        <f t="shared" si="42"/>
        <v>20688.446810582034</v>
      </c>
      <c r="Y66" s="71">
        <f t="shared" si="42"/>
        <v>20524.08101563018</v>
      </c>
      <c r="Z66" s="71">
        <f t="shared" si="42"/>
        <v>19518.103801145895</v>
      </c>
      <c r="AA66" s="71">
        <f t="shared" si="42"/>
        <v>18241.83208216345</v>
      </c>
      <c r="AB66" s="71">
        <f t="shared" si="42"/>
        <v>18128.95145552847</v>
      </c>
      <c r="AC66" s="71">
        <f t="shared" si="42"/>
        <v>18670.422394807138</v>
      </c>
      <c r="AD66" s="71">
        <f t="shared" si="42"/>
        <v>19712.05364823343</v>
      </c>
      <c r="AE66" s="71">
        <f t="shared" si="42"/>
        <v>20137.86827873888</v>
      </c>
      <c r="AF66" s="71">
        <f t="shared" si="42"/>
        <v>20024.343164589853</v>
      </c>
      <c r="AG66" s="71">
        <f t="shared" si="42"/>
        <v>20337.604226252737</v>
      </c>
      <c r="AH66" s="71">
        <f t="shared" si="42"/>
        <v>20931.402553444383</v>
      </c>
      <c r="AI66" s="71">
        <f t="shared" si="42"/>
        <v>21127.16906057988</v>
      </c>
      <c r="AJ66" s="71">
        <f t="shared" si="42"/>
        <v>21920.9191923475</v>
      </c>
      <c r="AK66" s="71">
        <f t="shared" si="42"/>
        <v>21893.278230824733</v>
      </c>
      <c r="AL66" s="71">
        <f t="shared" si="42"/>
        <v>21313.127793008236</v>
      </c>
      <c r="AM66" s="71">
        <f t="shared" si="42"/>
        <v>22474.110348749982</v>
      </c>
      <c r="AN66" s="71">
        <f t="shared" si="42"/>
        <v>22503.42939359341</v>
      </c>
      <c r="AO66" s="71">
        <f t="shared" si="42"/>
        <v>22869.38788384719</v>
      </c>
      <c r="AP66" s="71">
        <f t="shared" si="42"/>
        <v>24843.42485839384</v>
      </c>
      <c r="AQ66" s="71">
        <f t="shared" si="42"/>
        <v>24413.239910108943</v>
      </c>
      <c r="AR66" s="71">
        <f t="shared" si="42"/>
        <v>24982.91322779881</v>
      </c>
      <c r="AS66" s="71">
        <f t="shared" si="42"/>
        <v>25623.240507787843</v>
      </c>
      <c r="AT66" s="71">
        <f t="shared" si="42"/>
        <v>24616.556755289348</v>
      </c>
      <c r="AU66" s="71">
        <f t="shared" si="42"/>
        <v>24270.766168848248</v>
      </c>
      <c r="AV66" s="71">
        <f t="shared" si="42"/>
        <v>24697.47525285226</v>
      </c>
      <c r="AW66" s="71">
        <f t="shared" si="42"/>
        <v>22777.940032255203</v>
      </c>
      <c r="AX66" s="71">
        <f t="shared" si="42"/>
        <v>21835.621503042043</v>
      </c>
      <c r="AY66" s="71">
        <f t="shared" si="42"/>
        <v>21150.902632224446</v>
      </c>
      <c r="AZ66" s="71">
        <f t="shared" si="42"/>
        <v>21422.621981859502</v>
      </c>
      <c r="BA66" s="71">
        <f t="shared" si="42"/>
        <v>19150.997996263643</v>
      </c>
      <c r="BB66" s="71">
        <f t="shared" si="42"/>
        <v>18446.968671064133</v>
      </c>
      <c r="BC66" s="71">
        <f t="shared" si="42"/>
        <v>17689.714420780776</v>
      </c>
      <c r="BD66" s="71">
        <f t="shared" si="42"/>
        <v>17273.766343283387</v>
      </c>
      <c r="BE66" s="71">
        <f t="shared" si="42"/>
        <v>17210.289406151976</v>
      </c>
      <c r="BF66" s="71">
        <f t="shared" si="42"/>
        <v>15512.437692861622</v>
      </c>
      <c r="BG66" s="71">
        <f t="shared" si="42"/>
        <v>16504.899992934195</v>
      </c>
      <c r="BH66" s="71">
        <f t="shared" si="42"/>
        <v>15990.709225517321</v>
      </c>
      <c r="BI66" s="71">
        <f t="shared" si="42"/>
        <v>14510.065856895486</v>
      </c>
      <c r="BJ66" s="71">
        <f t="shared" si="42"/>
        <v>13293.958456869397</v>
      </c>
      <c r="BK66" s="71">
        <f t="shared" si="42"/>
        <v>13219.224041988495</v>
      </c>
      <c r="BL66" s="71">
        <f t="shared" si="42"/>
        <v>12880.82633777727</v>
      </c>
      <c r="BM66" s="71">
        <f t="shared" si="42"/>
        <v>12029.288245842567</v>
      </c>
      <c r="BN66" s="71">
        <f t="shared" si="42"/>
        <v>12120.81270094611</v>
      </c>
      <c r="BO66" s="71">
        <f t="shared" si="42"/>
        <v>11975.749842779207</v>
      </c>
      <c r="BP66" s="71">
        <f t="shared" si="42"/>
        <v>10801.146982845223</v>
      </c>
      <c r="BQ66" s="71">
        <f t="shared" si="42"/>
        <v>10809.865986406283</v>
      </c>
      <c r="BR66" s="71">
        <f t="shared" si="42"/>
        <v>9758.614777025628</v>
      </c>
      <c r="BS66" s="71">
        <f aca="true" t="shared" si="43" ref="BS66:DB66">SUM(BS64:BS65)</f>
        <v>9469.222952748269</v>
      </c>
      <c r="BT66" s="71">
        <f t="shared" si="43"/>
        <v>8040.027586915956</v>
      </c>
      <c r="BU66" s="71">
        <f t="shared" si="43"/>
        <v>7376.418748187607</v>
      </c>
      <c r="BV66" s="71">
        <f t="shared" si="43"/>
        <v>7655.098656614249</v>
      </c>
      <c r="BW66" s="71">
        <f t="shared" si="43"/>
        <v>6285.129173292387</v>
      </c>
      <c r="BX66" s="71">
        <f t="shared" si="43"/>
        <v>6168.436548156738</v>
      </c>
      <c r="BY66" s="71">
        <f t="shared" si="43"/>
        <v>5636.760350325595</v>
      </c>
      <c r="BZ66" s="71">
        <f t="shared" si="43"/>
        <v>5479.8798986299425</v>
      </c>
      <c r="CA66" s="71">
        <f t="shared" si="43"/>
        <v>4422.636539209572</v>
      </c>
      <c r="CB66" s="71">
        <f t="shared" si="43"/>
        <v>4667.707167469426</v>
      </c>
      <c r="CC66" s="71">
        <f t="shared" si="43"/>
        <v>3645.7824077526207</v>
      </c>
      <c r="CD66" s="71">
        <f t="shared" si="43"/>
        <v>3838.7594722302565</v>
      </c>
      <c r="CE66" s="71">
        <f t="shared" si="43"/>
        <v>3661.7237899026277</v>
      </c>
      <c r="CF66" s="71">
        <f t="shared" si="43"/>
        <v>3270.8851047529224</v>
      </c>
      <c r="CG66" s="71">
        <f t="shared" si="43"/>
        <v>2444.821388749532</v>
      </c>
      <c r="CH66" s="71">
        <f t="shared" si="43"/>
        <v>2198.6910708256264</v>
      </c>
      <c r="CI66" s="71">
        <f t="shared" si="43"/>
        <v>1804.748047206483</v>
      </c>
      <c r="CJ66" s="71">
        <f t="shared" si="43"/>
        <v>1903.2093719788415</v>
      </c>
      <c r="CK66" s="71">
        <f t="shared" si="43"/>
        <v>1344.4429900141556</v>
      </c>
      <c r="CL66" s="71">
        <f t="shared" si="43"/>
        <v>1148.5033834435228</v>
      </c>
      <c r="CM66" s="71">
        <f t="shared" si="43"/>
        <v>821.9092687061463</v>
      </c>
      <c r="CN66" s="71">
        <f t="shared" si="43"/>
        <v>831.9983810256297</v>
      </c>
      <c r="CO66" s="71">
        <f t="shared" si="43"/>
        <v>594.8572462449218</v>
      </c>
      <c r="CP66" s="71">
        <f t="shared" si="43"/>
        <v>480.27250343388204</v>
      </c>
      <c r="CQ66" s="71">
        <f t="shared" si="43"/>
        <v>384.84653510999</v>
      </c>
      <c r="CR66" s="71">
        <f t="shared" si="43"/>
        <v>306.4331356036525</v>
      </c>
      <c r="CS66" s="71">
        <f t="shared" si="43"/>
        <v>177.84435408203566</v>
      </c>
      <c r="CT66" s="71">
        <f t="shared" si="43"/>
        <v>171.8272938680805</v>
      </c>
      <c r="CU66" s="71">
        <f t="shared" si="43"/>
        <v>120.57497668350618</v>
      </c>
      <c r="CV66" s="71">
        <f t="shared" si="43"/>
        <v>99.46544558618382</v>
      </c>
      <c r="CW66" s="71">
        <f t="shared" si="43"/>
        <v>58.27924671410243</v>
      </c>
      <c r="CX66" s="71">
        <f t="shared" si="43"/>
        <v>73.34680742322999</v>
      </c>
      <c r="CY66" s="71">
        <f t="shared" si="43"/>
        <v>37.18312878752447</v>
      </c>
      <c r="CZ66" s="71">
        <f t="shared" si="43"/>
        <v>20.088164778254225</v>
      </c>
      <c r="DA66" s="71">
        <f t="shared" si="43"/>
        <v>20.095829447251027</v>
      </c>
      <c r="DB66" s="71">
        <f t="shared" si="43"/>
        <v>109.53156389867674</v>
      </c>
      <c r="DC66" s="234">
        <f>SUM(E66:DB66)</f>
        <v>1305058.0000000005</v>
      </c>
    </row>
    <row r="67" ht="21.75">
      <c r="DC67" s="235"/>
    </row>
    <row r="68" spans="2:112" s="13" customFormat="1" ht="21.75">
      <c r="B68" s="268" t="s">
        <v>896</v>
      </c>
      <c r="C68" s="269"/>
      <c r="D68" s="55" t="s">
        <v>893</v>
      </c>
      <c r="E68" s="227" t="s">
        <v>894</v>
      </c>
      <c r="F68" s="227">
        <v>1</v>
      </c>
      <c r="G68" s="227">
        <v>2</v>
      </c>
      <c r="H68" s="227">
        <v>3</v>
      </c>
      <c r="I68" s="227">
        <v>4</v>
      </c>
      <c r="J68" s="227">
        <v>5</v>
      </c>
      <c r="K68" s="227">
        <v>6</v>
      </c>
      <c r="L68" s="227">
        <v>7</v>
      </c>
      <c r="M68" s="227">
        <v>8</v>
      </c>
      <c r="N68" s="227">
        <v>9</v>
      </c>
      <c r="O68" s="227">
        <v>10</v>
      </c>
      <c r="P68" s="227">
        <v>11</v>
      </c>
      <c r="Q68" s="227">
        <v>12</v>
      </c>
      <c r="R68" s="227">
        <v>13</v>
      </c>
      <c r="S68" s="227">
        <v>14</v>
      </c>
      <c r="T68" s="227">
        <v>15</v>
      </c>
      <c r="U68" s="227">
        <v>16</v>
      </c>
      <c r="V68" s="227">
        <v>17</v>
      </c>
      <c r="W68" s="227">
        <v>18</v>
      </c>
      <c r="X68" s="227">
        <v>19</v>
      </c>
      <c r="Y68" s="227">
        <v>20</v>
      </c>
      <c r="Z68" s="227">
        <v>21</v>
      </c>
      <c r="AA68" s="227">
        <v>22</v>
      </c>
      <c r="AB68" s="227">
        <v>23</v>
      </c>
      <c r="AC68" s="227">
        <v>24</v>
      </c>
      <c r="AD68" s="227">
        <v>25</v>
      </c>
      <c r="AE68" s="227">
        <v>26</v>
      </c>
      <c r="AF68" s="227">
        <v>27</v>
      </c>
      <c r="AG68" s="227">
        <v>28</v>
      </c>
      <c r="AH68" s="227">
        <v>29</v>
      </c>
      <c r="AI68" s="227">
        <v>30</v>
      </c>
      <c r="AJ68" s="227">
        <v>31</v>
      </c>
      <c r="AK68" s="227">
        <v>32</v>
      </c>
      <c r="AL68" s="227">
        <v>33</v>
      </c>
      <c r="AM68" s="227">
        <v>34</v>
      </c>
      <c r="AN68" s="227">
        <v>35</v>
      </c>
      <c r="AO68" s="227">
        <v>36</v>
      </c>
      <c r="AP68" s="227">
        <v>37</v>
      </c>
      <c r="AQ68" s="227">
        <v>38</v>
      </c>
      <c r="AR68" s="227">
        <v>39</v>
      </c>
      <c r="AS68" s="227">
        <v>40</v>
      </c>
      <c r="AT68" s="227">
        <v>41</v>
      </c>
      <c r="AU68" s="227">
        <v>42</v>
      </c>
      <c r="AV68" s="227">
        <v>43</v>
      </c>
      <c r="AW68" s="227">
        <v>44</v>
      </c>
      <c r="AX68" s="227">
        <v>45</v>
      </c>
      <c r="AY68" s="227">
        <v>46</v>
      </c>
      <c r="AZ68" s="227">
        <v>47</v>
      </c>
      <c r="BA68" s="227">
        <v>48</v>
      </c>
      <c r="BB68" s="227">
        <v>49</v>
      </c>
      <c r="BC68" s="227">
        <v>50</v>
      </c>
      <c r="BD68" s="227">
        <v>51</v>
      </c>
      <c r="BE68" s="227">
        <v>52</v>
      </c>
      <c r="BF68" s="227">
        <v>53</v>
      </c>
      <c r="BG68" s="227">
        <v>54</v>
      </c>
      <c r="BH68" s="227">
        <v>55</v>
      </c>
      <c r="BI68" s="227">
        <v>56</v>
      </c>
      <c r="BJ68" s="227">
        <v>57</v>
      </c>
      <c r="BK68" s="227">
        <v>58</v>
      </c>
      <c r="BL68" s="227">
        <v>59</v>
      </c>
      <c r="BM68" s="227">
        <v>60</v>
      </c>
      <c r="BN68" s="227">
        <v>61</v>
      </c>
      <c r="BO68" s="227">
        <v>62</v>
      </c>
      <c r="BP68" s="227">
        <v>63</v>
      </c>
      <c r="BQ68" s="227">
        <v>64</v>
      </c>
      <c r="BR68" s="227">
        <v>65</v>
      </c>
      <c r="BS68" s="227">
        <v>66</v>
      </c>
      <c r="BT68" s="227">
        <v>67</v>
      </c>
      <c r="BU68" s="227">
        <v>68</v>
      </c>
      <c r="BV68" s="227">
        <v>69</v>
      </c>
      <c r="BW68" s="227">
        <v>70</v>
      </c>
      <c r="BX68" s="227">
        <v>71</v>
      </c>
      <c r="BY68" s="227">
        <v>72</v>
      </c>
      <c r="BZ68" s="227">
        <v>73</v>
      </c>
      <c r="CA68" s="227">
        <v>74</v>
      </c>
      <c r="CB68" s="227">
        <v>75</v>
      </c>
      <c r="CC68" s="227">
        <v>76</v>
      </c>
      <c r="CD68" s="227">
        <v>77</v>
      </c>
      <c r="CE68" s="227">
        <v>78</v>
      </c>
      <c r="CF68" s="227">
        <v>79</v>
      </c>
      <c r="CG68" s="227">
        <v>80</v>
      </c>
      <c r="CH68" s="227">
        <v>81</v>
      </c>
      <c r="CI68" s="227">
        <v>82</v>
      </c>
      <c r="CJ68" s="227">
        <v>83</v>
      </c>
      <c r="CK68" s="227">
        <v>84</v>
      </c>
      <c r="CL68" s="227">
        <v>85</v>
      </c>
      <c r="CM68" s="227">
        <v>86</v>
      </c>
      <c r="CN68" s="227">
        <v>87</v>
      </c>
      <c r="CO68" s="227">
        <v>88</v>
      </c>
      <c r="CP68" s="227">
        <v>89</v>
      </c>
      <c r="CQ68" s="227">
        <v>90</v>
      </c>
      <c r="CR68" s="227">
        <v>91</v>
      </c>
      <c r="CS68" s="227">
        <v>92</v>
      </c>
      <c r="CT68" s="227">
        <v>93</v>
      </c>
      <c r="CU68" s="227">
        <v>94</v>
      </c>
      <c r="CV68" s="227">
        <v>95</v>
      </c>
      <c r="CW68" s="227">
        <v>96</v>
      </c>
      <c r="CX68" s="227">
        <v>97</v>
      </c>
      <c r="CY68" s="227">
        <v>98</v>
      </c>
      <c r="CZ68" s="227">
        <v>99</v>
      </c>
      <c r="DA68" s="227">
        <v>100</v>
      </c>
      <c r="DB68" s="227" t="s">
        <v>895</v>
      </c>
      <c r="DC68" s="236" t="s">
        <v>38</v>
      </c>
      <c r="DD68"/>
      <c r="DE68"/>
      <c r="DF68"/>
      <c r="DG68"/>
      <c r="DH68"/>
    </row>
    <row r="69" spans="2:112" s="13" customFormat="1" ht="21.75">
      <c r="B69" s="270" t="s">
        <v>897</v>
      </c>
      <c r="C69" s="271"/>
      <c r="D69" s="56" t="s">
        <v>36</v>
      </c>
      <c r="E69" s="50">
        <f>+E3+E54</f>
        <v>929.7930732957005</v>
      </c>
      <c r="F69" s="50">
        <f aca="true" t="shared" si="44" ref="F69:AA70">+F3+F54</f>
        <v>941.8444150717514</v>
      </c>
      <c r="G69" s="50">
        <f t="shared" si="44"/>
        <v>1008.4186017002819</v>
      </c>
      <c r="H69" s="50">
        <f t="shared" si="44"/>
        <v>1031.6487619897653</v>
      </c>
      <c r="I69" s="50">
        <f t="shared" si="44"/>
        <v>1073.980551478559</v>
      </c>
      <c r="J69" s="50">
        <f t="shared" si="44"/>
        <v>1050.7963728761454</v>
      </c>
      <c r="K69" s="50">
        <f t="shared" si="44"/>
        <v>1086.1008657852146</v>
      </c>
      <c r="L69" s="50">
        <f t="shared" si="44"/>
        <v>1111.2847587181745</v>
      </c>
      <c r="M69" s="50">
        <f t="shared" si="44"/>
        <v>1145.592931514822</v>
      </c>
      <c r="N69" s="50">
        <f t="shared" si="44"/>
        <v>1068.9582748086582</v>
      </c>
      <c r="O69" s="50">
        <f t="shared" si="44"/>
        <v>1151.684037880601</v>
      </c>
      <c r="P69" s="50">
        <f t="shared" si="44"/>
        <v>1197.0472323408776</v>
      </c>
      <c r="Q69" s="50">
        <f t="shared" si="44"/>
        <v>1295.8927383805683</v>
      </c>
      <c r="R69" s="50">
        <f t="shared" si="44"/>
        <v>1416.8588989060722</v>
      </c>
      <c r="S69" s="50">
        <f t="shared" si="44"/>
        <v>1516.7095676903134</v>
      </c>
      <c r="T69" s="50">
        <f t="shared" si="44"/>
        <v>1532.2059153940606</v>
      </c>
      <c r="U69" s="50">
        <f t="shared" si="44"/>
        <v>1570.6697102037526</v>
      </c>
      <c r="V69" s="50">
        <f t="shared" si="44"/>
        <v>1436.9340966053892</v>
      </c>
      <c r="W69" s="50">
        <f t="shared" si="44"/>
        <v>1473.4619076390095</v>
      </c>
      <c r="X69" s="50">
        <f t="shared" si="44"/>
        <v>1457.1239454417112</v>
      </c>
      <c r="Y69" s="50">
        <f t="shared" si="44"/>
        <v>1405.532398023901</v>
      </c>
      <c r="Z69" s="50">
        <f t="shared" si="44"/>
        <v>1402.6501766823399</v>
      </c>
      <c r="AA69" s="50">
        <f t="shared" si="44"/>
        <v>1394.5180105910765</v>
      </c>
      <c r="AB69" s="50">
        <f>+AB3+AB54</f>
        <v>1289.151267384244</v>
      </c>
      <c r="AC69" s="50">
        <f aca="true" t="shared" si="45" ref="AC69:AT70">+AC3+AC54</f>
        <v>1337.7401079817757</v>
      </c>
      <c r="AD69" s="50">
        <f t="shared" si="45"/>
        <v>1402.5363848413292</v>
      </c>
      <c r="AE69" s="50">
        <f t="shared" si="45"/>
        <v>1427.8925079560222</v>
      </c>
      <c r="AF69" s="50">
        <f t="shared" si="45"/>
        <v>1436.9207093299763</v>
      </c>
      <c r="AG69" s="50">
        <f t="shared" si="45"/>
        <v>1480.473801584414</v>
      </c>
      <c r="AH69" s="50">
        <f t="shared" si="45"/>
        <v>1386.2720526588025</v>
      </c>
      <c r="AI69" s="50">
        <f t="shared" si="45"/>
        <v>1390.334788885581</v>
      </c>
      <c r="AJ69" s="50">
        <f t="shared" si="45"/>
        <v>1528.9856653483212</v>
      </c>
      <c r="AK69" s="50">
        <f t="shared" si="45"/>
        <v>1448.0555822415179</v>
      </c>
      <c r="AL69" s="50">
        <f t="shared" si="45"/>
        <v>1433.8744938646057</v>
      </c>
      <c r="AM69" s="50">
        <f t="shared" si="45"/>
        <v>1489.5254306903412</v>
      </c>
      <c r="AN69" s="50">
        <f t="shared" si="45"/>
        <v>1432.8847476540238</v>
      </c>
      <c r="AO69" s="50">
        <f t="shared" si="45"/>
        <v>1531.0555218785228</v>
      </c>
      <c r="AP69" s="50">
        <f t="shared" si="45"/>
        <v>1690.9897447726175</v>
      </c>
      <c r="AQ69" s="50">
        <f t="shared" si="45"/>
        <v>1650.466133889284</v>
      </c>
      <c r="AR69" s="50">
        <f t="shared" si="45"/>
        <v>1601.981044676203</v>
      </c>
      <c r="AS69" s="50">
        <f t="shared" si="45"/>
        <v>1828.8148691485853</v>
      </c>
      <c r="AT69" s="50">
        <f t="shared" si="45"/>
        <v>1699.2055813352122</v>
      </c>
      <c r="AU69" s="50">
        <f>+AU3+AU54</f>
        <v>1569.5427444201873</v>
      </c>
      <c r="AV69" s="50">
        <f aca="true" t="shared" si="46" ref="AV69:BL70">+AV3+AV54</f>
        <v>1611.0494078763963</v>
      </c>
      <c r="AW69" s="50">
        <f t="shared" si="46"/>
        <v>1558.5350506250693</v>
      </c>
      <c r="AX69" s="50">
        <f t="shared" si="46"/>
        <v>1499.767615138045</v>
      </c>
      <c r="AY69" s="50">
        <f t="shared" si="46"/>
        <v>1438.0242473815688</v>
      </c>
      <c r="AZ69" s="50">
        <f t="shared" si="46"/>
        <v>1492.6452761704832</v>
      </c>
      <c r="BA69" s="50">
        <f t="shared" si="46"/>
        <v>1412.7417542816477</v>
      </c>
      <c r="BB69" s="50">
        <f t="shared" si="46"/>
        <v>1327.7154667595332</v>
      </c>
      <c r="BC69" s="50">
        <f t="shared" si="46"/>
        <v>1335.733841009786</v>
      </c>
      <c r="BD69" s="50">
        <f t="shared" si="46"/>
        <v>1228.3474435555506</v>
      </c>
      <c r="BE69" s="50">
        <f t="shared" si="46"/>
        <v>1225.3815517426583</v>
      </c>
      <c r="BF69" s="50">
        <f t="shared" si="46"/>
        <v>1163.6114094353559</v>
      </c>
      <c r="BG69" s="50">
        <f t="shared" si="46"/>
        <v>1096.7118078570684</v>
      </c>
      <c r="BH69" s="50">
        <f t="shared" si="46"/>
        <v>1154.5162716843365</v>
      </c>
      <c r="BI69" s="50">
        <f t="shared" si="46"/>
        <v>1039.0278295085172</v>
      </c>
      <c r="BJ69" s="50">
        <f t="shared" si="46"/>
        <v>947.9392324253411</v>
      </c>
      <c r="BK69" s="50">
        <f t="shared" si="46"/>
        <v>875.9804547719867</v>
      </c>
      <c r="BL69" s="50">
        <f t="shared" si="46"/>
        <v>842.4386164643786</v>
      </c>
      <c r="BM69" s="50">
        <f>+BM3+BM54</f>
        <v>825.9948665817477</v>
      </c>
      <c r="BN69" s="50">
        <f aca="true" t="shared" si="47" ref="BN69:CG70">+BN3+BN54</f>
        <v>864.3129423093368</v>
      </c>
      <c r="BO69" s="50">
        <f t="shared" si="47"/>
        <v>738.2334410357338</v>
      </c>
      <c r="BP69" s="50">
        <f t="shared" si="47"/>
        <v>701.934885170493</v>
      </c>
      <c r="BQ69" s="50">
        <f t="shared" si="47"/>
        <v>784.6371393065771</v>
      </c>
      <c r="BR69" s="50">
        <f t="shared" si="47"/>
        <v>683.7441202216364</v>
      </c>
      <c r="BS69" s="50">
        <f t="shared" si="47"/>
        <v>639.3938857355163</v>
      </c>
      <c r="BT69" s="50">
        <f t="shared" si="47"/>
        <v>514.3722316164519</v>
      </c>
      <c r="BU69" s="50">
        <f t="shared" si="47"/>
        <v>445.7557006332431</v>
      </c>
      <c r="BV69" s="50">
        <f t="shared" si="47"/>
        <v>454.8671121821262</v>
      </c>
      <c r="BW69" s="50">
        <f t="shared" si="47"/>
        <v>392.2997119186358</v>
      </c>
      <c r="BX69" s="50">
        <f t="shared" si="47"/>
        <v>349.93316759902376</v>
      </c>
      <c r="BY69" s="50">
        <f t="shared" si="47"/>
        <v>342.92047839803047</v>
      </c>
      <c r="BZ69" s="50">
        <f t="shared" si="47"/>
        <v>348.9677233442836</v>
      </c>
      <c r="CA69" s="50">
        <f t="shared" si="47"/>
        <v>249.10992213229824</v>
      </c>
      <c r="CB69" s="50">
        <f t="shared" si="47"/>
        <v>260.17485147224494</v>
      </c>
      <c r="CC69" s="50">
        <f t="shared" si="47"/>
        <v>190.5909904608307</v>
      </c>
      <c r="CD69" s="50">
        <f t="shared" si="47"/>
        <v>217.85167994233424</v>
      </c>
      <c r="CE69" s="50">
        <f t="shared" si="47"/>
        <v>200.6772751317803</v>
      </c>
      <c r="CF69" s="50">
        <f t="shared" si="47"/>
        <v>198.66906991022373</v>
      </c>
      <c r="CG69" s="50">
        <f t="shared" si="47"/>
        <v>125.0405118537171</v>
      </c>
      <c r="CH69" s="50">
        <f>+CH3+CH54</f>
        <v>99.8238572896104</v>
      </c>
      <c r="CI69" s="50">
        <f aca="true" t="shared" si="48" ref="CI69:DB70">+CI3+CI54</f>
        <v>107.9189087001909</v>
      </c>
      <c r="CJ69" s="50">
        <f t="shared" si="48"/>
        <v>103.87421165509856</v>
      </c>
      <c r="CK69" s="50">
        <f t="shared" si="48"/>
        <v>60.5082791583714</v>
      </c>
      <c r="CL69" s="50">
        <f t="shared" si="48"/>
        <v>55.4679654830945</v>
      </c>
      <c r="CM69" s="50">
        <f t="shared" si="48"/>
        <v>59.49757634046463</v>
      </c>
      <c r="CN69" s="50">
        <f t="shared" si="48"/>
        <v>42.35145813188984</v>
      </c>
      <c r="CO69" s="50">
        <f t="shared" si="48"/>
        <v>22.18643188385169</v>
      </c>
      <c r="CP69" s="50">
        <f t="shared" si="48"/>
        <v>28.241219923965907</v>
      </c>
      <c r="CQ69" s="50">
        <f t="shared" si="48"/>
        <v>27.22674555912859</v>
      </c>
      <c r="CR69" s="50">
        <f t="shared" si="48"/>
        <v>19.16375229745777</v>
      </c>
      <c r="CS69" s="50">
        <f t="shared" si="48"/>
        <v>8.070536355531924</v>
      </c>
      <c r="CT69" s="50">
        <f t="shared" si="48"/>
        <v>12.105804533297887</v>
      </c>
      <c r="CU69" s="50">
        <f t="shared" si="48"/>
        <v>7.0579477641598825</v>
      </c>
      <c r="CV69" s="50">
        <f t="shared" si="48"/>
        <v>6.051016493183668</v>
      </c>
      <c r="CW69" s="50">
        <f t="shared" si="48"/>
        <v>4.035268177765962</v>
      </c>
      <c r="CX69" s="50">
        <f t="shared" si="48"/>
        <v>7.059833537625158</v>
      </c>
      <c r="CY69" s="50">
        <f t="shared" si="48"/>
        <v>3.0264511333244717</v>
      </c>
      <c r="CZ69" s="50">
        <f t="shared" si="48"/>
        <v>1.0088170444414906</v>
      </c>
      <c r="DA69" s="50">
        <f t="shared" si="48"/>
        <v>3.0264511333244717</v>
      </c>
      <c r="DB69" s="50">
        <f>+DB4+DB54</f>
        <v>46.19972766186858</v>
      </c>
      <c r="DC69" s="237">
        <f>+DC4+DC54</f>
        <v>93110</v>
      </c>
      <c r="DD69"/>
      <c r="DE69"/>
      <c r="DF69"/>
      <c r="DG69"/>
      <c r="DH69"/>
    </row>
    <row r="70" spans="2:112" s="13" customFormat="1" ht="21.75">
      <c r="B70" s="272" t="s">
        <v>101</v>
      </c>
      <c r="C70" s="273"/>
      <c r="D70" s="49" t="s">
        <v>37</v>
      </c>
      <c r="E70" s="50">
        <f>+E4+E55</f>
        <v>893.0199092513292</v>
      </c>
      <c r="F70" s="50">
        <f t="shared" si="44"/>
        <v>877.9631011332016</v>
      </c>
      <c r="G70" s="50">
        <f t="shared" si="44"/>
        <v>937.2209068865124</v>
      </c>
      <c r="H70" s="50">
        <f t="shared" si="44"/>
        <v>926.184587405558</v>
      </c>
      <c r="I70" s="50">
        <f t="shared" si="44"/>
        <v>1059.7779019220693</v>
      </c>
      <c r="J70" s="50">
        <f t="shared" si="44"/>
        <v>1000.4765651442543</v>
      </c>
      <c r="K70" s="50">
        <f t="shared" si="44"/>
        <v>1023.6126578382922</v>
      </c>
      <c r="L70" s="50">
        <f t="shared" si="44"/>
        <v>1060.7490698822494</v>
      </c>
      <c r="M70" s="50">
        <f t="shared" si="44"/>
        <v>1061.7742163128146</v>
      </c>
      <c r="N70" s="50">
        <f t="shared" si="44"/>
        <v>1014.5326042055391</v>
      </c>
      <c r="O70" s="50">
        <f t="shared" si="44"/>
        <v>996.4299578923785</v>
      </c>
      <c r="P70" s="50">
        <f t="shared" si="44"/>
        <v>1203.392836934851</v>
      </c>
      <c r="Q70" s="50">
        <f t="shared" si="44"/>
        <v>1254.5730993532318</v>
      </c>
      <c r="R70" s="50">
        <f t="shared" si="44"/>
        <v>1365.1051945378529</v>
      </c>
      <c r="S70" s="50">
        <f t="shared" si="44"/>
        <v>1450.4839877459283</v>
      </c>
      <c r="T70" s="50">
        <f t="shared" si="44"/>
        <v>1549.9305410049424</v>
      </c>
      <c r="U70" s="50">
        <f t="shared" si="44"/>
        <v>1480.4433351941198</v>
      </c>
      <c r="V70" s="50">
        <f t="shared" si="44"/>
        <v>1461.3201472710655</v>
      </c>
      <c r="W70" s="50">
        <f t="shared" si="44"/>
        <v>1405.9111594500907</v>
      </c>
      <c r="X70" s="50">
        <f t="shared" si="44"/>
        <v>1286.0795824521022</v>
      </c>
      <c r="Y70" s="50">
        <f t="shared" si="44"/>
        <v>1344.4927402306344</v>
      </c>
      <c r="Z70" s="50">
        <f t="shared" si="44"/>
        <v>1304.2142962758114</v>
      </c>
      <c r="AA70" s="50">
        <f t="shared" si="44"/>
        <v>1231.7016365817783</v>
      </c>
      <c r="AB70" s="50">
        <f>+AB4+AB55</f>
        <v>1195.4311174509933</v>
      </c>
      <c r="AC70" s="50">
        <f t="shared" si="45"/>
        <v>1347.5209228222616</v>
      </c>
      <c r="AD70" s="50">
        <f t="shared" si="45"/>
        <v>1407.95687110089</v>
      </c>
      <c r="AE70" s="50">
        <f t="shared" si="45"/>
        <v>1308.2484167006528</v>
      </c>
      <c r="AF70" s="50">
        <f t="shared" si="45"/>
        <v>1310.2553806919307</v>
      </c>
      <c r="AG70" s="50">
        <f t="shared" si="45"/>
        <v>1367.6495028368468</v>
      </c>
      <c r="AH70" s="50">
        <f t="shared" si="45"/>
        <v>1462.3315425211135</v>
      </c>
      <c r="AI70" s="50">
        <f t="shared" si="45"/>
        <v>1435.1406594900598</v>
      </c>
      <c r="AJ70" s="50">
        <f t="shared" si="45"/>
        <v>1442.194230639594</v>
      </c>
      <c r="AK70" s="50">
        <f t="shared" si="45"/>
        <v>1464.3428724458586</v>
      </c>
      <c r="AL70" s="50">
        <f t="shared" si="45"/>
        <v>1424.0480562405335</v>
      </c>
      <c r="AM70" s="50">
        <f t="shared" si="45"/>
        <v>1456.2931868134115</v>
      </c>
      <c r="AN70" s="50">
        <f t="shared" si="45"/>
        <v>1487.4963606019705</v>
      </c>
      <c r="AO70" s="50">
        <f t="shared" si="45"/>
        <v>1538.8712279981037</v>
      </c>
      <c r="AP70" s="50">
        <f t="shared" si="45"/>
        <v>1645.6305248394585</v>
      </c>
      <c r="AQ70" s="50">
        <f t="shared" si="45"/>
        <v>1752.3810898138786</v>
      </c>
      <c r="AR70" s="50">
        <f t="shared" si="45"/>
        <v>1702.0356271433461</v>
      </c>
      <c r="AS70" s="50">
        <f t="shared" si="45"/>
        <v>1748.348060872404</v>
      </c>
      <c r="AT70" s="50">
        <f t="shared" si="45"/>
        <v>1691.9522361771342</v>
      </c>
      <c r="AU70" s="50">
        <f>+AU4+AU55</f>
        <v>1726.1912329408883</v>
      </c>
      <c r="AV70" s="50">
        <f t="shared" si="46"/>
        <v>1730.2204416905793</v>
      </c>
      <c r="AW70" s="50">
        <f t="shared" si="46"/>
        <v>1646.6266393223714</v>
      </c>
      <c r="AX70" s="50">
        <f t="shared" si="46"/>
        <v>1595.2725101102076</v>
      </c>
      <c r="AY70" s="50">
        <f t="shared" si="46"/>
        <v>1623.4682394911088</v>
      </c>
      <c r="AZ70" s="50">
        <f t="shared" si="46"/>
        <v>1573.0982184448228</v>
      </c>
      <c r="BA70" s="50">
        <f t="shared" si="46"/>
        <v>1454.2507496127123</v>
      </c>
      <c r="BB70" s="50">
        <f t="shared" si="46"/>
        <v>1444.1886425721534</v>
      </c>
      <c r="BC70" s="50">
        <f t="shared" si="46"/>
        <v>1426.0528372650776</v>
      </c>
      <c r="BD70" s="50">
        <f t="shared" si="46"/>
        <v>1323.3374841988657</v>
      </c>
      <c r="BE70" s="50">
        <f t="shared" si="46"/>
        <v>1353.5472722129289</v>
      </c>
      <c r="BF70" s="50">
        <f t="shared" si="46"/>
        <v>1163.2012676452507</v>
      </c>
      <c r="BG70" s="50">
        <f t="shared" si="46"/>
        <v>1245.78203753836</v>
      </c>
      <c r="BH70" s="50">
        <f t="shared" si="46"/>
        <v>1190.4107058935404</v>
      </c>
      <c r="BI70" s="50">
        <f t="shared" si="46"/>
        <v>1185.3695561521179</v>
      </c>
      <c r="BJ70" s="50">
        <f t="shared" si="46"/>
        <v>1032.2819990728865</v>
      </c>
      <c r="BK70" s="50">
        <f t="shared" si="46"/>
        <v>1035.3129103729307</v>
      </c>
      <c r="BL70" s="50">
        <f t="shared" si="46"/>
        <v>930.5605775228539</v>
      </c>
      <c r="BM70" s="50">
        <f>+BM4+BM55</f>
        <v>925.2770473867679</v>
      </c>
      <c r="BN70" s="50">
        <f t="shared" si="47"/>
        <v>918.2466540469183</v>
      </c>
      <c r="BO70" s="50">
        <f t="shared" si="47"/>
        <v>955.4458179451415</v>
      </c>
      <c r="BP70" s="50">
        <f t="shared" si="47"/>
        <v>854.9987895799986</v>
      </c>
      <c r="BQ70" s="50">
        <f t="shared" si="47"/>
        <v>878.1050723088647</v>
      </c>
      <c r="BR70" s="50">
        <f t="shared" si="47"/>
        <v>780.6218581099911</v>
      </c>
      <c r="BS70" s="50">
        <f t="shared" si="47"/>
        <v>768.5697552416775</v>
      </c>
      <c r="BT70" s="50">
        <f t="shared" si="47"/>
        <v>603.7977729940308</v>
      </c>
      <c r="BU70" s="50">
        <f t="shared" si="47"/>
        <v>544.5137853337854</v>
      </c>
      <c r="BV70" s="50">
        <f t="shared" si="47"/>
        <v>631.9321841492922</v>
      </c>
      <c r="BW70" s="50">
        <f t="shared" si="47"/>
        <v>514.394226326221</v>
      </c>
      <c r="BX70" s="50">
        <f t="shared" si="47"/>
        <v>495.2860545263314</v>
      </c>
      <c r="BY70" s="50">
        <f t="shared" si="47"/>
        <v>424.96286443404085</v>
      </c>
      <c r="BZ70" s="50">
        <f t="shared" si="47"/>
        <v>447.08406195100883</v>
      </c>
      <c r="CA70" s="50">
        <f t="shared" si="47"/>
        <v>381.76332469338746</v>
      </c>
      <c r="CB70" s="50">
        <f t="shared" si="47"/>
        <v>390.8580322933633</v>
      </c>
      <c r="CC70" s="50">
        <f t="shared" si="47"/>
        <v>301.4352289317587</v>
      </c>
      <c r="CD70" s="50">
        <f t="shared" si="47"/>
        <v>333.54207542427</v>
      </c>
      <c r="CE70" s="50">
        <f t="shared" si="47"/>
        <v>289.34889194114317</v>
      </c>
      <c r="CF70" s="50">
        <f t="shared" si="47"/>
        <v>276.30100569771236</v>
      </c>
      <c r="CG70" s="50">
        <f t="shared" si="47"/>
        <v>227.0689956249705</v>
      </c>
      <c r="CH70" s="50">
        <f>+CH4+CH55</f>
        <v>172.8067174931892</v>
      </c>
      <c r="CI70" s="50">
        <f t="shared" si="48"/>
        <v>155.73504472905557</v>
      </c>
      <c r="CJ70" s="50">
        <f t="shared" si="48"/>
        <v>162.76971733419288</v>
      </c>
      <c r="CK70" s="50">
        <f t="shared" si="48"/>
        <v>118.55085825933955</v>
      </c>
      <c r="CL70" s="50">
        <f t="shared" si="48"/>
        <v>119.5680379608956</v>
      </c>
      <c r="CM70" s="50">
        <f t="shared" si="48"/>
        <v>76.34710189380343</v>
      </c>
      <c r="CN70" s="50">
        <f t="shared" si="48"/>
        <v>78.37076313369612</v>
      </c>
      <c r="CO70" s="50">
        <f t="shared" si="48"/>
        <v>55.26020113954246</v>
      </c>
      <c r="CP70" s="50">
        <f t="shared" si="48"/>
        <v>65.31003909440203</v>
      </c>
      <c r="CQ70" s="50">
        <f t="shared" si="48"/>
        <v>44.21030054427784</v>
      </c>
      <c r="CR70" s="50">
        <f t="shared" si="48"/>
        <v>38.177830212189455</v>
      </c>
      <c r="CS70" s="50">
        <f t="shared" si="48"/>
        <v>20.093257011787525</v>
      </c>
      <c r="CT70" s="50">
        <f t="shared" si="48"/>
        <v>22.101940823173116</v>
      </c>
      <c r="CU70" s="50">
        <f t="shared" si="48"/>
        <v>13.065003304581829</v>
      </c>
      <c r="CV70" s="50">
        <f t="shared" si="48"/>
        <v>11.054179860552367</v>
      </c>
      <c r="CW70" s="50">
        <f t="shared" si="48"/>
        <v>7.034672605137312</v>
      </c>
      <c r="CX70" s="50">
        <f t="shared" si="48"/>
        <v>12.052102868313543</v>
      </c>
      <c r="CY70" s="50">
        <f t="shared" si="48"/>
        <v>6.026051434156772</v>
      </c>
      <c r="CZ70" s="50">
        <f t="shared" si="48"/>
        <v>5.021709528463976</v>
      </c>
      <c r="DA70" s="50">
        <f t="shared" si="48"/>
        <v>0</v>
      </c>
      <c r="DB70" s="50">
        <f t="shared" si="48"/>
        <v>46.19972766186858</v>
      </c>
      <c r="DC70" s="237">
        <f>+DC5+DC55</f>
        <v>169642</v>
      </c>
      <c r="DD70"/>
      <c r="DE70"/>
      <c r="DF70"/>
      <c r="DG70"/>
      <c r="DH70"/>
    </row>
    <row r="71" spans="2:112" s="13" customFormat="1" ht="21.75">
      <c r="B71" s="274" t="s">
        <v>934</v>
      </c>
      <c r="C71" s="275"/>
      <c r="D71" s="56" t="s">
        <v>38</v>
      </c>
      <c r="E71" s="50">
        <f>SUM(E69:E70)</f>
        <v>1822.8129825470296</v>
      </c>
      <c r="F71" s="50">
        <f aca="true" t="shared" si="49" ref="F71:BQ71">SUM(F69:F70)</f>
        <v>1819.8075162049531</v>
      </c>
      <c r="G71" s="50">
        <f t="shared" si="49"/>
        <v>1945.6395085867944</v>
      </c>
      <c r="H71" s="50">
        <f t="shared" si="49"/>
        <v>1957.8333493953232</v>
      </c>
      <c r="I71" s="50">
        <f t="shared" si="49"/>
        <v>2133.7584534006282</v>
      </c>
      <c r="J71" s="50">
        <f t="shared" si="49"/>
        <v>2051.2729380203996</v>
      </c>
      <c r="K71" s="50">
        <f t="shared" si="49"/>
        <v>2109.7135236235067</v>
      </c>
      <c r="L71" s="50">
        <f t="shared" si="49"/>
        <v>2172.033828600424</v>
      </c>
      <c r="M71" s="50">
        <f t="shared" si="49"/>
        <v>2207.3671478276365</v>
      </c>
      <c r="N71" s="50">
        <f t="shared" si="49"/>
        <v>2083.490879014197</v>
      </c>
      <c r="O71" s="50">
        <f t="shared" si="49"/>
        <v>2148.1139957729793</v>
      </c>
      <c r="P71" s="50">
        <f t="shared" si="49"/>
        <v>2400.4400692757285</v>
      </c>
      <c r="Q71" s="50">
        <f t="shared" si="49"/>
        <v>2550.4658377338</v>
      </c>
      <c r="R71" s="50">
        <f t="shared" si="49"/>
        <v>2781.964093443925</v>
      </c>
      <c r="S71" s="50">
        <f t="shared" si="49"/>
        <v>2967.1935554362417</v>
      </c>
      <c r="T71" s="50">
        <f t="shared" si="49"/>
        <v>3082.136456399003</v>
      </c>
      <c r="U71" s="50">
        <f t="shared" si="49"/>
        <v>3051.113045397872</v>
      </c>
      <c r="V71" s="50">
        <f t="shared" si="49"/>
        <v>2898.254243876455</v>
      </c>
      <c r="W71" s="50">
        <f t="shared" si="49"/>
        <v>2879.3730670891</v>
      </c>
      <c r="X71" s="50">
        <f t="shared" si="49"/>
        <v>2743.2035278938133</v>
      </c>
      <c r="Y71" s="50">
        <f t="shared" si="49"/>
        <v>2750.0251382545352</v>
      </c>
      <c r="Z71" s="50">
        <f t="shared" si="49"/>
        <v>2706.864472958151</v>
      </c>
      <c r="AA71" s="50">
        <f t="shared" si="49"/>
        <v>2626.219647172855</v>
      </c>
      <c r="AB71" s="50">
        <f t="shared" si="49"/>
        <v>2484.5823848352375</v>
      </c>
      <c r="AC71" s="50">
        <f t="shared" si="49"/>
        <v>2685.2610308040375</v>
      </c>
      <c r="AD71" s="50">
        <f t="shared" si="49"/>
        <v>2810.4932559422195</v>
      </c>
      <c r="AE71" s="50">
        <f t="shared" si="49"/>
        <v>2736.140924656675</v>
      </c>
      <c r="AF71" s="50">
        <f t="shared" si="49"/>
        <v>2747.176090021907</v>
      </c>
      <c r="AG71" s="50">
        <f t="shared" si="49"/>
        <v>2848.123304421261</v>
      </c>
      <c r="AH71" s="50">
        <f t="shared" si="49"/>
        <v>2848.603595179916</v>
      </c>
      <c r="AI71" s="50">
        <f t="shared" si="49"/>
        <v>2825.4754483756406</v>
      </c>
      <c r="AJ71" s="50">
        <f t="shared" si="49"/>
        <v>2971.179895987915</v>
      </c>
      <c r="AK71" s="50">
        <f t="shared" si="49"/>
        <v>2912.398454687376</v>
      </c>
      <c r="AL71" s="50">
        <f t="shared" si="49"/>
        <v>2857.922550105139</v>
      </c>
      <c r="AM71" s="50">
        <f t="shared" si="49"/>
        <v>2945.8186175037526</v>
      </c>
      <c r="AN71" s="50">
        <f t="shared" si="49"/>
        <v>2920.381108255994</v>
      </c>
      <c r="AO71" s="50">
        <f t="shared" si="49"/>
        <v>3069.9267498766267</v>
      </c>
      <c r="AP71" s="50">
        <f t="shared" si="49"/>
        <v>3336.6202696120763</v>
      </c>
      <c r="AQ71" s="50">
        <f t="shared" si="49"/>
        <v>3402.847223703163</v>
      </c>
      <c r="AR71" s="50">
        <f t="shared" si="49"/>
        <v>3304.016671819549</v>
      </c>
      <c r="AS71" s="50">
        <f t="shared" si="49"/>
        <v>3577.1629300209893</v>
      </c>
      <c r="AT71" s="50">
        <f t="shared" si="49"/>
        <v>3391.1578175123464</v>
      </c>
      <c r="AU71" s="50">
        <f t="shared" si="49"/>
        <v>3295.7339773610756</v>
      </c>
      <c r="AV71" s="50">
        <f t="shared" si="49"/>
        <v>3341.2698495669756</v>
      </c>
      <c r="AW71" s="50">
        <f t="shared" si="49"/>
        <v>3205.1616899474407</v>
      </c>
      <c r="AX71" s="50">
        <f t="shared" si="49"/>
        <v>3095.0401252482525</v>
      </c>
      <c r="AY71" s="50">
        <f t="shared" si="49"/>
        <v>3061.4924868726775</v>
      </c>
      <c r="AZ71" s="50">
        <f t="shared" si="49"/>
        <v>3065.743494615306</v>
      </c>
      <c r="BA71" s="50">
        <f t="shared" si="49"/>
        <v>2866.99250389436</v>
      </c>
      <c r="BB71" s="50">
        <f t="shared" si="49"/>
        <v>2771.9041093316864</v>
      </c>
      <c r="BC71" s="50">
        <f t="shared" si="49"/>
        <v>2761.7866782748633</v>
      </c>
      <c r="BD71" s="50">
        <f t="shared" si="49"/>
        <v>2551.684927754416</v>
      </c>
      <c r="BE71" s="50">
        <f t="shared" si="49"/>
        <v>2578.928823955587</v>
      </c>
      <c r="BF71" s="50">
        <f t="shared" si="49"/>
        <v>2326.8126770806066</v>
      </c>
      <c r="BG71" s="50">
        <f t="shared" si="49"/>
        <v>2342.4938453954283</v>
      </c>
      <c r="BH71" s="50">
        <f t="shared" si="49"/>
        <v>2344.9269775778766</v>
      </c>
      <c r="BI71" s="50">
        <f t="shared" si="49"/>
        <v>2224.3973856606353</v>
      </c>
      <c r="BJ71" s="50">
        <f t="shared" si="49"/>
        <v>1980.2212314982276</v>
      </c>
      <c r="BK71" s="50">
        <f t="shared" si="49"/>
        <v>1911.2933651449175</v>
      </c>
      <c r="BL71" s="50">
        <f t="shared" si="49"/>
        <v>1772.9991939872325</v>
      </c>
      <c r="BM71" s="50">
        <f t="shared" si="49"/>
        <v>1751.2719139685155</v>
      </c>
      <c r="BN71" s="50">
        <f t="shared" si="49"/>
        <v>1782.559596356255</v>
      </c>
      <c r="BO71" s="50">
        <f t="shared" si="49"/>
        <v>1693.6792589808751</v>
      </c>
      <c r="BP71" s="50">
        <f t="shared" si="49"/>
        <v>1556.9336747504917</v>
      </c>
      <c r="BQ71" s="50">
        <f t="shared" si="49"/>
        <v>1662.7422116154416</v>
      </c>
      <c r="BR71" s="50">
        <f aca="true" t="shared" si="50" ref="BR71:DC71">SUM(BR69:BR70)</f>
        <v>1464.3659783316275</v>
      </c>
      <c r="BS71" s="50">
        <f t="shared" si="50"/>
        <v>1407.9636409771938</v>
      </c>
      <c r="BT71" s="50">
        <f t="shared" si="50"/>
        <v>1118.1700046104827</v>
      </c>
      <c r="BU71" s="50">
        <f t="shared" si="50"/>
        <v>990.2694859670286</v>
      </c>
      <c r="BV71" s="50">
        <f t="shared" si="50"/>
        <v>1086.7992963314184</v>
      </c>
      <c r="BW71" s="50">
        <f t="shared" si="50"/>
        <v>906.6939382448568</v>
      </c>
      <c r="BX71" s="50">
        <f t="shared" si="50"/>
        <v>845.2192221253551</v>
      </c>
      <c r="BY71" s="50">
        <f t="shared" si="50"/>
        <v>767.8833428320713</v>
      </c>
      <c r="BZ71" s="50">
        <f t="shared" si="50"/>
        <v>796.0517852952925</v>
      </c>
      <c r="CA71" s="50">
        <f t="shared" si="50"/>
        <v>630.8732468256857</v>
      </c>
      <c r="CB71" s="50">
        <f t="shared" si="50"/>
        <v>651.0328837656082</v>
      </c>
      <c r="CC71" s="50">
        <f t="shared" si="50"/>
        <v>492.0262193925894</v>
      </c>
      <c r="CD71" s="50">
        <f t="shared" si="50"/>
        <v>551.3937553666043</v>
      </c>
      <c r="CE71" s="50">
        <f t="shared" si="50"/>
        <v>490.0261670729235</v>
      </c>
      <c r="CF71" s="50">
        <f t="shared" si="50"/>
        <v>474.9700756079361</v>
      </c>
      <c r="CG71" s="50">
        <f t="shared" si="50"/>
        <v>352.10950747868765</v>
      </c>
      <c r="CH71" s="50">
        <f t="shared" si="50"/>
        <v>272.6305747827996</v>
      </c>
      <c r="CI71" s="50">
        <f t="shared" si="50"/>
        <v>263.6539534292465</v>
      </c>
      <c r="CJ71" s="50">
        <f t="shared" si="50"/>
        <v>266.64392898929145</v>
      </c>
      <c r="CK71" s="50">
        <f t="shared" si="50"/>
        <v>179.05913741771096</v>
      </c>
      <c r="CL71" s="50">
        <f t="shared" si="50"/>
        <v>175.0360034439901</v>
      </c>
      <c r="CM71" s="50">
        <f t="shared" si="50"/>
        <v>135.84467823426806</v>
      </c>
      <c r="CN71" s="50">
        <f t="shared" si="50"/>
        <v>120.72222126558596</v>
      </c>
      <c r="CO71" s="50">
        <f t="shared" si="50"/>
        <v>77.44663302339416</v>
      </c>
      <c r="CP71" s="50">
        <f t="shared" si="50"/>
        <v>93.55125901836794</v>
      </c>
      <c r="CQ71" s="50">
        <f t="shared" si="50"/>
        <v>71.43704610340643</v>
      </c>
      <c r="CR71" s="50">
        <f t="shared" si="50"/>
        <v>57.341582509647225</v>
      </c>
      <c r="CS71" s="50">
        <f t="shared" si="50"/>
        <v>28.16379336731945</v>
      </c>
      <c r="CT71" s="50">
        <f t="shared" si="50"/>
        <v>34.207745356471</v>
      </c>
      <c r="CU71" s="50">
        <f t="shared" si="50"/>
        <v>20.122951068741713</v>
      </c>
      <c r="CV71" s="50">
        <f t="shared" si="50"/>
        <v>17.105196353736034</v>
      </c>
      <c r="CW71" s="50">
        <f t="shared" si="50"/>
        <v>11.069940782903274</v>
      </c>
      <c r="CX71" s="50">
        <f t="shared" si="50"/>
        <v>19.1119364059387</v>
      </c>
      <c r="CY71" s="50">
        <f t="shared" si="50"/>
        <v>9.052502567481243</v>
      </c>
      <c r="CZ71" s="50">
        <f t="shared" si="50"/>
        <v>6.030526572905467</v>
      </c>
      <c r="DA71" s="50">
        <f t="shared" si="50"/>
        <v>3.0264511333244717</v>
      </c>
      <c r="DB71" s="50">
        <f t="shared" si="50"/>
        <v>92.39945532373716</v>
      </c>
      <c r="DC71" s="237">
        <f t="shared" si="50"/>
        <v>262752</v>
      </c>
      <c r="DD71"/>
      <c r="DE71"/>
      <c r="DF71"/>
      <c r="DG71"/>
      <c r="DH71"/>
    </row>
    <row r="72" spans="2:112" s="13" customFormat="1" ht="21.75">
      <c r="B72" s="270" t="s">
        <v>898</v>
      </c>
      <c r="C72" s="271"/>
      <c r="D72" s="55" t="s">
        <v>36</v>
      </c>
      <c r="E72" s="50">
        <f>+E18+E57</f>
        <v>494.8803012904256</v>
      </c>
      <c r="F72" s="50">
        <f aca="true" t="shared" si="51" ref="F72:AA73">+F18+F57</f>
        <v>508.9032358494473</v>
      </c>
      <c r="G72" s="50">
        <f t="shared" si="51"/>
        <v>505.91875287001784</v>
      </c>
      <c r="H72" s="50">
        <f t="shared" si="51"/>
        <v>498.9015647512059</v>
      </c>
      <c r="I72" s="50">
        <f t="shared" si="51"/>
        <v>583.0426926218288</v>
      </c>
      <c r="J72" s="50">
        <f t="shared" si="51"/>
        <v>542.985840868839</v>
      </c>
      <c r="K72" s="50">
        <f t="shared" si="51"/>
        <v>600.0817948087166</v>
      </c>
      <c r="L72" s="50">
        <f t="shared" si="51"/>
        <v>579.0487131638689</v>
      </c>
      <c r="M72" s="50">
        <f t="shared" si="51"/>
        <v>574.028514774037</v>
      </c>
      <c r="N72" s="50">
        <f t="shared" si="51"/>
        <v>610.1001883602994</v>
      </c>
      <c r="O72" s="50">
        <f t="shared" si="51"/>
        <v>587.0604355661162</v>
      </c>
      <c r="P72" s="50">
        <f t="shared" si="51"/>
        <v>587.0621958243628</v>
      </c>
      <c r="Q72" s="50">
        <f t="shared" si="51"/>
        <v>647.1707968756134</v>
      </c>
      <c r="R72" s="50">
        <f t="shared" si="51"/>
        <v>756.3777115304665</v>
      </c>
      <c r="S72" s="50">
        <f t="shared" si="51"/>
        <v>822.4799221560268</v>
      </c>
      <c r="T72" s="50">
        <f t="shared" si="51"/>
        <v>822.4144196532186</v>
      </c>
      <c r="U72" s="50">
        <f t="shared" si="51"/>
        <v>813.3939598235215</v>
      </c>
      <c r="V72" s="50">
        <f t="shared" si="51"/>
        <v>837.4449068846775</v>
      </c>
      <c r="W72" s="50">
        <f t="shared" si="51"/>
        <v>790.3233703362466</v>
      </c>
      <c r="X72" s="50">
        <f t="shared" si="51"/>
        <v>815.4066947510026</v>
      </c>
      <c r="Y72" s="50">
        <f t="shared" si="51"/>
        <v>814.4010497842027</v>
      </c>
      <c r="Z72" s="50">
        <f t="shared" si="51"/>
        <v>664.9334806492666</v>
      </c>
      <c r="AA72" s="50">
        <f t="shared" si="51"/>
        <v>645.8861935261319</v>
      </c>
      <c r="AB72" s="50">
        <f>+AB18+AB57</f>
        <v>705.0718571914599</v>
      </c>
      <c r="AC72" s="50">
        <f aca="true" t="shared" si="52" ref="AC72:AT73">+AC18+AC57</f>
        <v>710.0885220744112</v>
      </c>
      <c r="AD72" s="50">
        <f t="shared" si="52"/>
        <v>817.4020897519106</v>
      </c>
      <c r="AE72" s="50">
        <f t="shared" si="52"/>
        <v>773.2642532446147</v>
      </c>
      <c r="AF72" s="50">
        <f t="shared" si="52"/>
        <v>828.433117018267</v>
      </c>
      <c r="AG72" s="50">
        <f t="shared" si="52"/>
        <v>771.2652457590038</v>
      </c>
      <c r="AH72" s="50">
        <f t="shared" si="52"/>
        <v>763.2359809572961</v>
      </c>
      <c r="AI72" s="50">
        <f t="shared" si="52"/>
        <v>804.3648300305381</v>
      </c>
      <c r="AJ72" s="50">
        <f t="shared" si="52"/>
        <v>869.559076103747</v>
      </c>
      <c r="AK72" s="50">
        <f t="shared" si="52"/>
        <v>918.6998500521239</v>
      </c>
      <c r="AL72" s="50">
        <f t="shared" si="52"/>
        <v>843.4592692680827</v>
      </c>
      <c r="AM72" s="50">
        <f t="shared" si="52"/>
        <v>837.4521318540831</v>
      </c>
      <c r="AN72" s="50">
        <f t="shared" si="52"/>
        <v>838.4606668086451</v>
      </c>
      <c r="AO72" s="50">
        <f t="shared" si="52"/>
        <v>926.7218898844263</v>
      </c>
      <c r="AP72" s="50">
        <f t="shared" si="52"/>
        <v>958.8252216493875</v>
      </c>
      <c r="AQ72" s="50">
        <f t="shared" si="52"/>
        <v>937.7420796966745</v>
      </c>
      <c r="AR72" s="50">
        <f t="shared" si="52"/>
        <v>965.8358365393656</v>
      </c>
      <c r="AS72" s="50">
        <f t="shared" si="52"/>
        <v>999.9302283235916</v>
      </c>
      <c r="AT72" s="50">
        <f t="shared" si="52"/>
        <v>952.7920743455282</v>
      </c>
      <c r="AU72" s="50">
        <f>+AU18+AU57</f>
        <v>881.5820208950331</v>
      </c>
      <c r="AV72" s="50">
        <f aca="true" t="shared" si="53" ref="AV72:BL73">+AV18+AV57</f>
        <v>950.7894543752147</v>
      </c>
      <c r="AW72" s="50">
        <f t="shared" si="53"/>
        <v>852.5064614845799</v>
      </c>
      <c r="AX72" s="50">
        <f t="shared" si="53"/>
        <v>782.2803780926683</v>
      </c>
      <c r="AY72" s="50">
        <f t="shared" si="53"/>
        <v>784.287333044625</v>
      </c>
      <c r="AZ72" s="50">
        <f t="shared" si="53"/>
        <v>749.190908778302</v>
      </c>
      <c r="BA72" s="50">
        <f t="shared" si="53"/>
        <v>717.1056394368542</v>
      </c>
      <c r="BB72" s="50">
        <f t="shared" si="53"/>
        <v>678.984332803785</v>
      </c>
      <c r="BC72" s="50">
        <f t="shared" si="53"/>
        <v>592.7322321707823</v>
      </c>
      <c r="BD72" s="50">
        <f t="shared" si="53"/>
        <v>625.8339839331379</v>
      </c>
      <c r="BE72" s="50">
        <f t="shared" si="53"/>
        <v>578.6792125254422</v>
      </c>
      <c r="BF72" s="50">
        <f t="shared" si="53"/>
        <v>620.820209037949</v>
      </c>
      <c r="BG72" s="50">
        <f t="shared" si="53"/>
        <v>560.6585227803832</v>
      </c>
      <c r="BH72" s="50">
        <f t="shared" si="53"/>
        <v>594.7370196319173</v>
      </c>
      <c r="BI72" s="50">
        <f t="shared" si="53"/>
        <v>508.5000914346659</v>
      </c>
      <c r="BJ72" s="50">
        <f t="shared" si="53"/>
        <v>464.3593649396077</v>
      </c>
      <c r="BK72" s="50">
        <f t="shared" si="53"/>
        <v>494.4449042985041</v>
      </c>
      <c r="BL72" s="50">
        <f t="shared" si="53"/>
        <v>473.38415975094796</v>
      </c>
      <c r="BM72" s="50">
        <f>+BM18+BM57</f>
        <v>411.7372282197311</v>
      </c>
      <c r="BN72" s="50">
        <f aca="true" t="shared" si="54" ref="BN72:CG73">+BN18+BN57</f>
        <v>453.8104325424123</v>
      </c>
      <c r="BO72" s="50">
        <f t="shared" si="54"/>
        <v>497.90350995127756</v>
      </c>
      <c r="BP72" s="50">
        <f t="shared" si="54"/>
        <v>402.7089683059674</v>
      </c>
      <c r="BQ72" s="50">
        <f t="shared" si="54"/>
        <v>384.681492739507</v>
      </c>
      <c r="BR72" s="50">
        <f t="shared" si="54"/>
        <v>360.6410447580257</v>
      </c>
      <c r="BS72" s="50">
        <f t="shared" si="54"/>
        <v>430.7689194899825</v>
      </c>
      <c r="BT72" s="50">
        <f t="shared" si="54"/>
        <v>312.55398789120045</v>
      </c>
      <c r="BU72" s="50">
        <f t="shared" si="54"/>
        <v>279.50288257842027</v>
      </c>
      <c r="BV72" s="50">
        <f t="shared" si="54"/>
        <v>321.5602445768832</v>
      </c>
      <c r="BW72" s="50">
        <f t="shared" si="54"/>
        <v>271.4920403052962</v>
      </c>
      <c r="BX72" s="50">
        <f t="shared" si="54"/>
        <v>235.4203667190338</v>
      </c>
      <c r="BY72" s="50">
        <f t="shared" si="54"/>
        <v>242.42523303012035</v>
      </c>
      <c r="BZ72" s="50">
        <f t="shared" si="54"/>
        <v>206.37292228456917</v>
      </c>
      <c r="CA72" s="50">
        <f t="shared" si="54"/>
        <v>179.31982719171478</v>
      </c>
      <c r="CB72" s="50">
        <f t="shared" si="54"/>
        <v>207.36921682625103</v>
      </c>
      <c r="CC72" s="50">
        <f t="shared" si="54"/>
        <v>140.2504686891743</v>
      </c>
      <c r="CD72" s="50">
        <f t="shared" si="54"/>
        <v>150.27326288637337</v>
      </c>
      <c r="CE72" s="50">
        <f t="shared" si="54"/>
        <v>132.23082512481787</v>
      </c>
      <c r="CF72" s="50">
        <f t="shared" si="54"/>
        <v>124.22086298081706</v>
      </c>
      <c r="CG72" s="50">
        <f t="shared" si="54"/>
        <v>85.15414486564632</v>
      </c>
      <c r="CH72" s="50">
        <f>+CH18+CH57</f>
        <v>122.21947260622092</v>
      </c>
      <c r="CI72" s="50">
        <f aca="true" t="shared" si="55" ref="CI72:DC73">+CI18+CI57</f>
        <v>64.10962154219659</v>
      </c>
      <c r="CJ72" s="50">
        <f t="shared" si="55"/>
        <v>72.12222407356711</v>
      </c>
      <c r="CK72" s="50">
        <f t="shared" si="55"/>
        <v>59.097344314473816</v>
      </c>
      <c r="CL72" s="50">
        <f t="shared" si="55"/>
        <v>42.07584471005089</v>
      </c>
      <c r="CM72" s="50">
        <f t="shared" si="55"/>
        <v>29.04832456358787</v>
      </c>
      <c r="CN72" s="50">
        <f t="shared" si="55"/>
        <v>24.04220823972777</v>
      </c>
      <c r="CO72" s="50">
        <f t="shared" si="55"/>
        <v>31.05411558380022</v>
      </c>
      <c r="CP72" s="50">
        <f t="shared" si="55"/>
        <v>16.02696532098753</v>
      </c>
      <c r="CQ72" s="50">
        <f t="shared" si="55"/>
        <v>13.023119500846821</v>
      </c>
      <c r="CR72" s="50">
        <f t="shared" si="55"/>
        <v>13.023119500846821</v>
      </c>
      <c r="CS72" s="50">
        <f t="shared" si="55"/>
        <v>3.004725949263947</v>
      </c>
      <c r="CT72" s="50">
        <f t="shared" si="55"/>
        <v>4.0071813948085016</v>
      </c>
      <c r="CU72" s="50">
        <f t="shared" si="55"/>
        <v>1.0015753164213157</v>
      </c>
      <c r="CV72" s="50">
        <f t="shared" si="55"/>
        <v>3.004725949263947</v>
      </c>
      <c r="CW72" s="50">
        <f t="shared" si="55"/>
        <v>3.005606078387186</v>
      </c>
      <c r="CX72" s="50">
        <f t="shared" si="55"/>
        <v>1.0015753164213157</v>
      </c>
      <c r="CY72" s="50">
        <f t="shared" si="55"/>
        <v>1.0024554455445545</v>
      </c>
      <c r="CZ72" s="50">
        <f t="shared" si="55"/>
        <v>0</v>
      </c>
      <c r="DA72" s="50">
        <f t="shared" si="55"/>
        <v>0</v>
      </c>
      <c r="DB72" s="50">
        <f t="shared" si="55"/>
        <v>3.004725949263947</v>
      </c>
      <c r="DC72" s="237">
        <f t="shared" si="55"/>
        <v>49571</v>
      </c>
      <c r="DD72"/>
      <c r="DE72"/>
      <c r="DF72"/>
      <c r="DG72"/>
      <c r="DH72"/>
    </row>
    <row r="73" spans="2:112" s="13" customFormat="1" ht="21.75">
      <c r="B73" s="272" t="s">
        <v>102</v>
      </c>
      <c r="C73" s="273"/>
      <c r="D73" s="50" t="s">
        <v>37</v>
      </c>
      <c r="E73" s="50">
        <f>+E19+E58</f>
        <v>442.4899942652302</v>
      </c>
      <c r="F73" s="50">
        <f t="shared" si="51"/>
        <v>463.5133051555453</v>
      </c>
      <c r="G73" s="50">
        <f t="shared" si="51"/>
        <v>484.5362365893337</v>
      </c>
      <c r="H73" s="50">
        <f t="shared" si="51"/>
        <v>502.55591619648726</v>
      </c>
      <c r="I73" s="50">
        <f t="shared" si="51"/>
        <v>494.54721655090384</v>
      </c>
      <c r="J73" s="50">
        <f t="shared" si="51"/>
        <v>501.5558300844017</v>
      </c>
      <c r="K73" s="50">
        <f t="shared" si="51"/>
        <v>542.600679279494</v>
      </c>
      <c r="L73" s="50">
        <f t="shared" si="51"/>
        <v>469.5204412363594</v>
      </c>
      <c r="M73" s="50">
        <f t="shared" si="51"/>
        <v>553.6136004739474</v>
      </c>
      <c r="N73" s="50">
        <f t="shared" si="51"/>
        <v>539.5973009673503</v>
      </c>
      <c r="O73" s="50">
        <f t="shared" si="51"/>
        <v>553.6127993990574</v>
      </c>
      <c r="P73" s="50">
        <f t="shared" si="51"/>
        <v>593.6580262622635</v>
      </c>
      <c r="Q73" s="50">
        <f t="shared" si="51"/>
        <v>561.6224266050398</v>
      </c>
      <c r="R73" s="50">
        <f t="shared" si="51"/>
        <v>685.7603067637981</v>
      </c>
      <c r="S73" s="50">
        <f t="shared" si="51"/>
        <v>703.7793117815708</v>
      </c>
      <c r="T73" s="50">
        <f t="shared" si="51"/>
        <v>750.0943192135018</v>
      </c>
      <c r="U73" s="50">
        <f t="shared" si="51"/>
        <v>754.1061606002929</v>
      </c>
      <c r="V73" s="50">
        <f t="shared" si="51"/>
        <v>735.079398983539</v>
      </c>
      <c r="W73" s="50">
        <f t="shared" si="51"/>
        <v>697.0287108433491</v>
      </c>
      <c r="X73" s="50">
        <f t="shared" si="51"/>
        <v>752.1039255282104</v>
      </c>
      <c r="Y73" s="50">
        <f t="shared" si="51"/>
        <v>717.0502110361792</v>
      </c>
      <c r="Z73" s="50">
        <f t="shared" si="51"/>
        <v>698.0206143261078</v>
      </c>
      <c r="AA73" s="50">
        <f t="shared" si="51"/>
        <v>689.0138168590516</v>
      </c>
      <c r="AB73" s="50">
        <f>+AB19+AB58</f>
        <v>624.9238664458446</v>
      </c>
      <c r="AC73" s="50">
        <f t="shared" si="52"/>
        <v>667.9853871888788</v>
      </c>
      <c r="AD73" s="50">
        <f t="shared" si="52"/>
        <v>690.0068543791374</v>
      </c>
      <c r="AE73" s="50">
        <f t="shared" si="52"/>
        <v>736.0741375596155</v>
      </c>
      <c r="AF73" s="50">
        <f t="shared" si="52"/>
        <v>722.0565074897152</v>
      </c>
      <c r="AG73" s="50">
        <f t="shared" si="52"/>
        <v>653.9589683296934</v>
      </c>
      <c r="AH73" s="50">
        <f t="shared" si="52"/>
        <v>667.9845366608834</v>
      </c>
      <c r="AI73" s="50">
        <f t="shared" si="52"/>
        <v>712.045899147966</v>
      </c>
      <c r="AJ73" s="50">
        <f t="shared" si="52"/>
        <v>779.140194451958</v>
      </c>
      <c r="AK73" s="50">
        <f t="shared" si="52"/>
        <v>777.1413614918569</v>
      </c>
      <c r="AL73" s="50">
        <f t="shared" si="52"/>
        <v>777.143629566511</v>
      </c>
      <c r="AM73" s="50">
        <f t="shared" si="52"/>
        <v>733.0782979487836</v>
      </c>
      <c r="AN73" s="50">
        <f t="shared" si="52"/>
        <v>811.1881465065452</v>
      </c>
      <c r="AO73" s="50">
        <f t="shared" si="52"/>
        <v>830.2163256699579</v>
      </c>
      <c r="AP73" s="50">
        <f t="shared" si="52"/>
        <v>881.2904723226354</v>
      </c>
      <c r="AQ73" s="50">
        <f t="shared" si="52"/>
        <v>899.3185262326681</v>
      </c>
      <c r="AR73" s="50">
        <f t="shared" si="52"/>
        <v>945.3838248478238</v>
      </c>
      <c r="AS73" s="50">
        <f t="shared" si="52"/>
        <v>948.3935564159125</v>
      </c>
      <c r="AT73" s="50">
        <f t="shared" si="52"/>
        <v>942.3871347089967</v>
      </c>
      <c r="AU73" s="50">
        <f>+AU19+AU58</f>
        <v>874.2864769463254</v>
      </c>
      <c r="AV73" s="50">
        <f t="shared" si="53"/>
        <v>990.4609056015339</v>
      </c>
      <c r="AW73" s="50">
        <f t="shared" si="53"/>
        <v>835.2299933661199</v>
      </c>
      <c r="AX73" s="50">
        <f t="shared" si="53"/>
        <v>814.1992956212928</v>
      </c>
      <c r="AY73" s="50">
        <f t="shared" si="53"/>
        <v>797.1713669646401</v>
      </c>
      <c r="AZ73" s="50">
        <f t="shared" si="53"/>
        <v>815.1960187626917</v>
      </c>
      <c r="BA73" s="50">
        <f t="shared" si="53"/>
        <v>727.0730102791948</v>
      </c>
      <c r="BB73" s="50">
        <f t="shared" si="53"/>
        <v>668.9866464795859</v>
      </c>
      <c r="BC73" s="50">
        <f t="shared" si="53"/>
        <v>676.9913341279396</v>
      </c>
      <c r="BD73" s="50">
        <f t="shared" si="53"/>
        <v>665.982301588801</v>
      </c>
      <c r="BE73" s="50">
        <f t="shared" si="53"/>
        <v>689.0209045923459</v>
      </c>
      <c r="BF73" s="50">
        <f t="shared" si="53"/>
        <v>636.9310396730409</v>
      </c>
      <c r="BG73" s="50">
        <f t="shared" si="53"/>
        <v>607.8950872611966</v>
      </c>
      <c r="BH73" s="50">
        <f t="shared" si="53"/>
        <v>622.9173787337854</v>
      </c>
      <c r="BI73" s="50">
        <f t="shared" si="53"/>
        <v>572.8376871478525</v>
      </c>
      <c r="BJ73" s="50">
        <f t="shared" si="53"/>
        <v>549.8152441762185</v>
      </c>
      <c r="BK73" s="50">
        <f t="shared" si="53"/>
        <v>527.7744983513993</v>
      </c>
      <c r="BL73" s="50">
        <f t="shared" si="53"/>
        <v>507.73995672930744</v>
      </c>
      <c r="BM73" s="50">
        <f>+BM19+BM58</f>
        <v>500.5543104698816</v>
      </c>
      <c r="BN73" s="50">
        <f t="shared" si="54"/>
        <v>490.5423607860764</v>
      </c>
      <c r="BO73" s="50">
        <f t="shared" si="54"/>
        <v>470.521201937826</v>
      </c>
      <c r="BP73" s="50">
        <f t="shared" si="54"/>
        <v>446.4938803078225</v>
      </c>
      <c r="BQ73" s="50">
        <f t="shared" si="54"/>
        <v>488.5408815449796</v>
      </c>
      <c r="BR73" s="50">
        <f t="shared" si="54"/>
        <v>417.4627973323227</v>
      </c>
      <c r="BS73" s="50">
        <f t="shared" si="54"/>
        <v>410.4547740645332</v>
      </c>
      <c r="BT73" s="50">
        <f t="shared" si="54"/>
        <v>346.3836590737581</v>
      </c>
      <c r="BU73" s="50">
        <f t="shared" si="54"/>
        <v>335.3712859831768</v>
      </c>
      <c r="BV73" s="50">
        <f t="shared" si="54"/>
        <v>351.3894863492336</v>
      </c>
      <c r="BW73" s="50">
        <f t="shared" si="54"/>
        <v>293.3247906880555</v>
      </c>
      <c r="BX73" s="50">
        <f t="shared" si="54"/>
        <v>295.32707100404207</v>
      </c>
      <c r="BY73" s="50">
        <f t="shared" si="54"/>
        <v>299.3316316360154</v>
      </c>
      <c r="BZ73" s="50">
        <f t="shared" si="54"/>
        <v>262.29033118882495</v>
      </c>
      <c r="CA73" s="50">
        <f t="shared" si="54"/>
        <v>220.24396237921252</v>
      </c>
      <c r="CB73" s="50">
        <f t="shared" si="54"/>
        <v>223.24704555850204</v>
      </c>
      <c r="CC73" s="50">
        <f t="shared" si="54"/>
        <v>164.18158919585733</v>
      </c>
      <c r="CD73" s="50">
        <f t="shared" si="54"/>
        <v>207.2288451924452</v>
      </c>
      <c r="CE73" s="50">
        <f t="shared" si="54"/>
        <v>224.24805923098646</v>
      </c>
      <c r="CF73" s="50">
        <f t="shared" si="54"/>
        <v>162.1795196890522</v>
      </c>
      <c r="CG73" s="50">
        <f t="shared" si="54"/>
        <v>157.17369241357667</v>
      </c>
      <c r="CH73" s="50">
        <f>+CH19+CH58</f>
        <v>132.14620034781504</v>
      </c>
      <c r="CI73" s="50">
        <f t="shared" si="55"/>
        <v>97.10777048231957</v>
      </c>
      <c r="CJ73" s="50">
        <f t="shared" si="55"/>
        <v>123.13606541138407</v>
      </c>
      <c r="CK73" s="50">
        <f t="shared" si="55"/>
        <v>81.08965443993533</v>
      </c>
      <c r="CL73" s="50">
        <f t="shared" si="55"/>
        <v>55.060727083326206</v>
      </c>
      <c r="CM73" s="50">
        <f t="shared" si="55"/>
        <v>54.05983989635074</v>
      </c>
      <c r="CN73" s="50">
        <f t="shared" si="55"/>
        <v>40.04429930280732</v>
      </c>
      <c r="CO73" s="50">
        <f t="shared" si="55"/>
        <v>37.040878828827346</v>
      </c>
      <c r="CP73" s="50">
        <f t="shared" si="55"/>
        <v>19.021072736164797</v>
      </c>
      <c r="CQ73" s="50">
        <f t="shared" si="55"/>
        <v>31.034248690048962</v>
      </c>
      <c r="CR73" s="50">
        <f t="shared" si="55"/>
        <v>18.01989041633517</v>
      </c>
      <c r="CS73" s="50">
        <f t="shared" si="55"/>
        <v>11.012120119563455</v>
      </c>
      <c r="CT73" s="50">
        <f t="shared" si="55"/>
        <v>10.01110644707906</v>
      </c>
      <c r="CU73" s="50">
        <f t="shared" si="55"/>
        <v>12.013260277556778</v>
      </c>
      <c r="CV73" s="50">
        <f t="shared" si="55"/>
        <v>3.003336150307349</v>
      </c>
      <c r="CW73" s="50">
        <f t="shared" si="55"/>
        <v>2.002195992314027</v>
      </c>
      <c r="CX73" s="50">
        <f t="shared" si="55"/>
        <v>6.006630138778389</v>
      </c>
      <c r="CY73" s="50">
        <f t="shared" si="55"/>
        <v>3.0032939884710403</v>
      </c>
      <c r="CZ73" s="50">
        <f t="shared" si="55"/>
        <v>2.0022381541503353</v>
      </c>
      <c r="DA73" s="50">
        <f t="shared" si="55"/>
        <v>3.0032939884710403</v>
      </c>
      <c r="DB73" s="50">
        <f t="shared" si="55"/>
        <v>3.0033783121436572</v>
      </c>
      <c r="DC73" s="237">
        <f t="shared" si="55"/>
        <v>48775</v>
      </c>
      <c r="DD73"/>
      <c r="DE73"/>
      <c r="DF73"/>
      <c r="DG73"/>
      <c r="DH73"/>
    </row>
    <row r="74" spans="2:112" s="13" customFormat="1" ht="21.75">
      <c r="B74" s="274" t="s">
        <v>935</v>
      </c>
      <c r="C74" s="275"/>
      <c r="D74" s="55" t="s">
        <v>38</v>
      </c>
      <c r="E74" s="50">
        <f>SUM(E72:E73)</f>
        <v>937.3702955556558</v>
      </c>
      <c r="F74" s="50">
        <f aca="true" t="shared" si="56" ref="F74:BQ74">SUM(F72:F73)</f>
        <v>972.4165410049926</v>
      </c>
      <c r="G74" s="50">
        <f t="shared" si="56"/>
        <v>990.4549894593515</v>
      </c>
      <c r="H74" s="50">
        <f t="shared" si="56"/>
        <v>1001.4574809476932</v>
      </c>
      <c r="I74" s="50">
        <f t="shared" si="56"/>
        <v>1077.5899091727326</v>
      </c>
      <c r="J74" s="50">
        <f t="shared" si="56"/>
        <v>1044.5416709532406</v>
      </c>
      <c r="K74" s="50">
        <f t="shared" si="56"/>
        <v>1142.6824740882107</v>
      </c>
      <c r="L74" s="50">
        <f t="shared" si="56"/>
        <v>1048.5691544002284</v>
      </c>
      <c r="M74" s="50">
        <f t="shared" si="56"/>
        <v>1127.6421152479843</v>
      </c>
      <c r="N74" s="50">
        <f t="shared" si="56"/>
        <v>1149.6974893276497</v>
      </c>
      <c r="O74" s="50">
        <f t="shared" si="56"/>
        <v>1140.6732349651736</v>
      </c>
      <c r="P74" s="50">
        <f t="shared" si="56"/>
        <v>1180.7202220866263</v>
      </c>
      <c r="Q74" s="50">
        <f t="shared" si="56"/>
        <v>1208.793223480653</v>
      </c>
      <c r="R74" s="50">
        <f t="shared" si="56"/>
        <v>1442.1380182942646</v>
      </c>
      <c r="S74" s="50">
        <f t="shared" si="56"/>
        <v>1526.2592339375974</v>
      </c>
      <c r="T74" s="50">
        <f t="shared" si="56"/>
        <v>1572.5087388667203</v>
      </c>
      <c r="U74" s="50">
        <f t="shared" si="56"/>
        <v>1567.5001204238145</v>
      </c>
      <c r="V74" s="50">
        <f t="shared" si="56"/>
        <v>1572.5243058682165</v>
      </c>
      <c r="W74" s="50">
        <f t="shared" si="56"/>
        <v>1487.3520811795956</v>
      </c>
      <c r="X74" s="50">
        <f t="shared" si="56"/>
        <v>1567.510620279213</v>
      </c>
      <c r="Y74" s="50">
        <f t="shared" si="56"/>
        <v>1531.4512608203818</v>
      </c>
      <c r="Z74" s="50">
        <f t="shared" si="56"/>
        <v>1362.9540949753743</v>
      </c>
      <c r="AA74" s="50">
        <f t="shared" si="56"/>
        <v>1334.9000103851836</v>
      </c>
      <c r="AB74" s="50">
        <f t="shared" si="56"/>
        <v>1329.9957236373045</v>
      </c>
      <c r="AC74" s="50">
        <f t="shared" si="56"/>
        <v>1378.07390926329</v>
      </c>
      <c r="AD74" s="50">
        <f t="shared" si="56"/>
        <v>1507.408944131048</v>
      </c>
      <c r="AE74" s="50">
        <f t="shared" si="56"/>
        <v>1509.3383908042301</v>
      </c>
      <c r="AF74" s="50">
        <f t="shared" si="56"/>
        <v>1550.4896245079822</v>
      </c>
      <c r="AG74" s="50">
        <f t="shared" si="56"/>
        <v>1425.2242140886974</v>
      </c>
      <c r="AH74" s="50">
        <f t="shared" si="56"/>
        <v>1431.2205176181794</v>
      </c>
      <c r="AI74" s="50">
        <f t="shared" si="56"/>
        <v>1516.410729178504</v>
      </c>
      <c r="AJ74" s="50">
        <f t="shared" si="56"/>
        <v>1648.699270555705</v>
      </c>
      <c r="AK74" s="50">
        <f t="shared" si="56"/>
        <v>1695.8412115439808</v>
      </c>
      <c r="AL74" s="50">
        <f t="shared" si="56"/>
        <v>1620.6028988345938</v>
      </c>
      <c r="AM74" s="50">
        <f t="shared" si="56"/>
        <v>1570.5304298028668</v>
      </c>
      <c r="AN74" s="50">
        <f t="shared" si="56"/>
        <v>1649.6488133151902</v>
      </c>
      <c r="AO74" s="50">
        <f t="shared" si="56"/>
        <v>1756.9382155543842</v>
      </c>
      <c r="AP74" s="50">
        <f t="shared" si="56"/>
        <v>1840.1156939720229</v>
      </c>
      <c r="AQ74" s="50">
        <f t="shared" si="56"/>
        <v>1837.0606059293427</v>
      </c>
      <c r="AR74" s="50">
        <f t="shared" si="56"/>
        <v>1911.2196613871893</v>
      </c>
      <c r="AS74" s="50">
        <f t="shared" si="56"/>
        <v>1948.323784739504</v>
      </c>
      <c r="AT74" s="50">
        <f t="shared" si="56"/>
        <v>1895.179209054525</v>
      </c>
      <c r="AU74" s="50">
        <f t="shared" si="56"/>
        <v>1755.8684978413585</v>
      </c>
      <c r="AV74" s="50">
        <f t="shared" si="56"/>
        <v>1941.2503599767488</v>
      </c>
      <c r="AW74" s="50">
        <f t="shared" si="56"/>
        <v>1687.7364548506998</v>
      </c>
      <c r="AX74" s="50">
        <f t="shared" si="56"/>
        <v>1596.4796737139611</v>
      </c>
      <c r="AY74" s="50">
        <f t="shared" si="56"/>
        <v>1581.4587000092652</v>
      </c>
      <c r="AZ74" s="50">
        <f t="shared" si="56"/>
        <v>1564.3869275409936</v>
      </c>
      <c r="BA74" s="50">
        <f t="shared" si="56"/>
        <v>1444.178649716049</v>
      </c>
      <c r="BB74" s="50">
        <f t="shared" si="56"/>
        <v>1347.970979283371</v>
      </c>
      <c r="BC74" s="50">
        <f t="shared" si="56"/>
        <v>1269.7235662987218</v>
      </c>
      <c r="BD74" s="50">
        <f t="shared" si="56"/>
        <v>1291.8162855219389</v>
      </c>
      <c r="BE74" s="50">
        <f t="shared" si="56"/>
        <v>1267.700117117788</v>
      </c>
      <c r="BF74" s="50">
        <f t="shared" si="56"/>
        <v>1257.7512487109898</v>
      </c>
      <c r="BG74" s="50">
        <f t="shared" si="56"/>
        <v>1168.5536100415798</v>
      </c>
      <c r="BH74" s="50">
        <f t="shared" si="56"/>
        <v>1217.6543983657027</v>
      </c>
      <c r="BI74" s="50">
        <f t="shared" si="56"/>
        <v>1081.3377785825185</v>
      </c>
      <c r="BJ74" s="50">
        <f t="shared" si="56"/>
        <v>1014.1746091158261</v>
      </c>
      <c r="BK74" s="50">
        <f t="shared" si="56"/>
        <v>1022.2194026499035</v>
      </c>
      <c r="BL74" s="50">
        <f t="shared" si="56"/>
        <v>981.1241164802555</v>
      </c>
      <c r="BM74" s="50">
        <f t="shared" si="56"/>
        <v>912.2915386896127</v>
      </c>
      <c r="BN74" s="50">
        <f t="shared" si="56"/>
        <v>944.3527933284887</v>
      </c>
      <c r="BO74" s="50">
        <f t="shared" si="56"/>
        <v>968.4247118891035</v>
      </c>
      <c r="BP74" s="50">
        <f t="shared" si="56"/>
        <v>849.2028486137899</v>
      </c>
      <c r="BQ74" s="50">
        <f t="shared" si="56"/>
        <v>873.2223742844866</v>
      </c>
      <c r="BR74" s="50">
        <f aca="true" t="shared" si="57" ref="BR74:DC74">SUM(BR72:BR73)</f>
        <v>778.1038420903484</v>
      </c>
      <c r="BS74" s="50">
        <f t="shared" si="57"/>
        <v>841.2236935545156</v>
      </c>
      <c r="BT74" s="50">
        <f t="shared" si="57"/>
        <v>658.9376469649585</v>
      </c>
      <c r="BU74" s="50">
        <f t="shared" si="57"/>
        <v>614.8741685615971</v>
      </c>
      <c r="BV74" s="50">
        <f t="shared" si="57"/>
        <v>672.9497309261168</v>
      </c>
      <c r="BW74" s="50">
        <f t="shared" si="57"/>
        <v>564.8168309933517</v>
      </c>
      <c r="BX74" s="50">
        <f t="shared" si="57"/>
        <v>530.7474377230759</v>
      </c>
      <c r="BY74" s="50">
        <f t="shared" si="57"/>
        <v>541.7568646661357</v>
      </c>
      <c r="BZ74" s="50">
        <f t="shared" si="57"/>
        <v>468.6632534733941</v>
      </c>
      <c r="CA74" s="50">
        <f t="shared" si="57"/>
        <v>399.56378957092727</v>
      </c>
      <c r="CB74" s="50">
        <f t="shared" si="57"/>
        <v>430.6162623847531</v>
      </c>
      <c r="CC74" s="50">
        <f t="shared" si="57"/>
        <v>304.43205788503167</v>
      </c>
      <c r="CD74" s="50">
        <f t="shared" si="57"/>
        <v>357.50210807881854</v>
      </c>
      <c r="CE74" s="50">
        <f t="shared" si="57"/>
        <v>356.4788843558043</v>
      </c>
      <c r="CF74" s="50">
        <f t="shared" si="57"/>
        <v>286.40038266986926</v>
      </c>
      <c r="CG74" s="50">
        <f t="shared" si="57"/>
        <v>242.327837279223</v>
      </c>
      <c r="CH74" s="50">
        <f t="shared" si="57"/>
        <v>254.36567295403597</v>
      </c>
      <c r="CI74" s="50">
        <f t="shared" si="57"/>
        <v>161.21739202451616</v>
      </c>
      <c r="CJ74" s="50">
        <f t="shared" si="57"/>
        <v>195.25828948495118</v>
      </c>
      <c r="CK74" s="50">
        <f t="shared" si="57"/>
        <v>140.18699875440916</v>
      </c>
      <c r="CL74" s="50">
        <f t="shared" si="57"/>
        <v>97.1365717933771</v>
      </c>
      <c r="CM74" s="50">
        <f t="shared" si="57"/>
        <v>83.1081644599386</v>
      </c>
      <c r="CN74" s="50">
        <f t="shared" si="57"/>
        <v>64.08650754253509</v>
      </c>
      <c r="CO74" s="50">
        <f t="shared" si="57"/>
        <v>68.09499441262756</v>
      </c>
      <c r="CP74" s="50">
        <f t="shared" si="57"/>
        <v>35.048038057152326</v>
      </c>
      <c r="CQ74" s="50">
        <f t="shared" si="57"/>
        <v>44.05736819089579</v>
      </c>
      <c r="CR74" s="50">
        <f t="shared" si="57"/>
        <v>31.04300991718199</v>
      </c>
      <c r="CS74" s="50">
        <f t="shared" si="57"/>
        <v>14.016846068827402</v>
      </c>
      <c r="CT74" s="50">
        <f t="shared" si="57"/>
        <v>14.018287841887561</v>
      </c>
      <c r="CU74" s="50">
        <f t="shared" si="57"/>
        <v>13.014835593978095</v>
      </c>
      <c r="CV74" s="50">
        <f t="shared" si="57"/>
        <v>6.008062099571296</v>
      </c>
      <c r="CW74" s="50">
        <f t="shared" si="57"/>
        <v>5.007802070701213</v>
      </c>
      <c r="CX74" s="50">
        <f t="shared" si="57"/>
        <v>7.008205455199705</v>
      </c>
      <c r="CY74" s="50">
        <f t="shared" si="57"/>
        <v>4.005749434015595</v>
      </c>
      <c r="CZ74" s="50">
        <f t="shared" si="57"/>
        <v>2.0022381541503353</v>
      </c>
      <c r="DA74" s="50">
        <f t="shared" si="57"/>
        <v>3.0032939884710403</v>
      </c>
      <c r="DB74" s="50">
        <f t="shared" si="57"/>
        <v>6.008104261407604</v>
      </c>
      <c r="DC74" s="237">
        <f t="shared" si="57"/>
        <v>98346</v>
      </c>
      <c r="DD74"/>
      <c r="DE74"/>
      <c r="DF74"/>
      <c r="DG74"/>
      <c r="DH74"/>
    </row>
    <row r="75" spans="2:112" s="13" customFormat="1" ht="21.75">
      <c r="B75" s="270" t="s">
        <v>899</v>
      </c>
      <c r="C75" s="271"/>
      <c r="D75" s="55" t="s">
        <v>36</v>
      </c>
      <c r="E75" s="50">
        <f>+E30+E60</f>
        <v>750.1109031102275</v>
      </c>
      <c r="F75" s="50">
        <f aca="true" t="shared" si="58" ref="F75:AA76">+F30+F60</f>
        <v>780.2250680150901</v>
      </c>
      <c r="G75" s="50">
        <f t="shared" si="58"/>
        <v>767.1698225491132</v>
      </c>
      <c r="H75" s="50">
        <f t="shared" si="58"/>
        <v>830.349519174412</v>
      </c>
      <c r="I75" s="50">
        <f t="shared" si="58"/>
        <v>814.3059532467614</v>
      </c>
      <c r="J75" s="50">
        <f t="shared" si="58"/>
        <v>842.3917207320352</v>
      </c>
      <c r="K75" s="50">
        <f t="shared" si="58"/>
        <v>819.3226711280239</v>
      </c>
      <c r="L75" s="50">
        <f t="shared" si="58"/>
        <v>932.622199706882</v>
      </c>
      <c r="M75" s="50">
        <f t="shared" si="58"/>
        <v>846.3803822862158</v>
      </c>
      <c r="N75" s="50">
        <f t="shared" si="58"/>
        <v>927.6147202371445</v>
      </c>
      <c r="O75" s="50">
        <f t="shared" si="58"/>
        <v>916.5878721907565</v>
      </c>
      <c r="P75" s="50">
        <f t="shared" si="58"/>
        <v>926.6155339460782</v>
      </c>
      <c r="Q75" s="50">
        <f t="shared" si="58"/>
        <v>980.7667551071214</v>
      </c>
      <c r="R75" s="50">
        <f t="shared" si="58"/>
        <v>1036.9359804747878</v>
      </c>
      <c r="S75" s="50">
        <f t="shared" si="58"/>
        <v>1098.111530510751</v>
      </c>
      <c r="T75" s="50">
        <f t="shared" si="58"/>
        <v>1189.8246548480583</v>
      </c>
      <c r="U75" s="50">
        <f t="shared" si="58"/>
        <v>1116.5403169283873</v>
      </c>
      <c r="V75" s="50">
        <f t="shared" si="58"/>
        <v>1124.4832874991714</v>
      </c>
      <c r="W75" s="50">
        <f t="shared" si="58"/>
        <v>1134.5282321046782</v>
      </c>
      <c r="X75" s="50">
        <f t="shared" si="58"/>
        <v>1142.5614529328004</v>
      </c>
      <c r="Y75" s="50">
        <f t="shared" si="58"/>
        <v>1167.7558601350565</v>
      </c>
      <c r="Z75" s="50">
        <f t="shared" si="58"/>
        <v>978.8589392821543</v>
      </c>
      <c r="AA75" s="50">
        <f t="shared" si="58"/>
        <v>887.3624279709883</v>
      </c>
      <c r="AB75" s="50">
        <f>+AB30+AB60</f>
        <v>990.8253574077071</v>
      </c>
      <c r="AC75" s="50">
        <f aca="true" t="shared" si="59" ref="AC75:AT76">+AC30+AC60</f>
        <v>1045.1336948282346</v>
      </c>
      <c r="AD75" s="50">
        <f t="shared" si="59"/>
        <v>1021.0449717689994</v>
      </c>
      <c r="AE75" s="50">
        <f t="shared" si="59"/>
        <v>1075.3095514889994</v>
      </c>
      <c r="AF75" s="50">
        <f t="shared" si="59"/>
        <v>1075.2822029261697</v>
      </c>
      <c r="AG75" s="50">
        <f t="shared" si="59"/>
        <v>1153.6792634059323</v>
      </c>
      <c r="AH75" s="50">
        <f t="shared" si="59"/>
        <v>1146.716173589152</v>
      </c>
      <c r="AI75" s="50">
        <f t="shared" si="59"/>
        <v>1228.0774900374731</v>
      </c>
      <c r="AJ75" s="50">
        <f t="shared" si="59"/>
        <v>1330.566008432754</v>
      </c>
      <c r="AK75" s="50">
        <f t="shared" si="59"/>
        <v>1236.1216502907273</v>
      </c>
      <c r="AL75" s="50">
        <f t="shared" si="59"/>
        <v>1189.8820868300008</v>
      </c>
      <c r="AM75" s="50">
        <f t="shared" si="59"/>
        <v>1284.3455889660083</v>
      </c>
      <c r="AN75" s="50">
        <f t="shared" si="59"/>
        <v>1201.9551643505897</v>
      </c>
      <c r="AO75" s="50">
        <f t="shared" si="59"/>
        <v>1251.2000066241194</v>
      </c>
      <c r="AP75" s="50">
        <f t="shared" si="59"/>
        <v>1357.706502861603</v>
      </c>
      <c r="AQ75" s="50">
        <f t="shared" si="59"/>
        <v>1360.711781674406</v>
      </c>
      <c r="AR75" s="50">
        <f t="shared" si="59"/>
        <v>1452.1453912910636</v>
      </c>
      <c r="AS75" s="50">
        <f t="shared" si="59"/>
        <v>1446.1266290966084</v>
      </c>
      <c r="AT75" s="50">
        <f t="shared" si="59"/>
        <v>1385.8022643379088</v>
      </c>
      <c r="AU75" s="50">
        <f>+AU30+AU60</f>
        <v>1310.5226117785512</v>
      </c>
      <c r="AV75" s="50">
        <f aca="true" t="shared" si="60" ref="AV75:BL76">+AV30+AV60</f>
        <v>1352.640272858322</v>
      </c>
      <c r="AW75" s="50">
        <f t="shared" si="60"/>
        <v>1249.070684026567</v>
      </c>
      <c r="AX75" s="50">
        <f t="shared" si="60"/>
        <v>1200.8795636266818</v>
      </c>
      <c r="AY75" s="50">
        <f t="shared" si="60"/>
        <v>1133.5538210632403</v>
      </c>
      <c r="AZ75" s="50">
        <f t="shared" si="60"/>
        <v>1147.58939494812</v>
      </c>
      <c r="BA75" s="50">
        <f t="shared" si="60"/>
        <v>1058.2167365219402</v>
      </c>
      <c r="BB75" s="50">
        <f t="shared" si="60"/>
        <v>1027.9998570169307</v>
      </c>
      <c r="BC75" s="50">
        <f t="shared" si="60"/>
        <v>978.8315907193247</v>
      </c>
      <c r="BD75" s="50">
        <f t="shared" si="60"/>
        <v>924.5752155681737</v>
      </c>
      <c r="BE75" s="50">
        <f t="shared" si="60"/>
        <v>927.5148578301853</v>
      </c>
      <c r="BF75" s="50">
        <f t="shared" si="60"/>
        <v>789.8936470221778</v>
      </c>
      <c r="BG75" s="50">
        <f t="shared" si="60"/>
        <v>880.3090878968699</v>
      </c>
      <c r="BH75" s="50">
        <f t="shared" si="60"/>
        <v>840.1402488999751</v>
      </c>
      <c r="BI75" s="50">
        <f t="shared" si="60"/>
        <v>744.6449037405872</v>
      </c>
      <c r="BJ75" s="50">
        <f t="shared" si="60"/>
        <v>740.6788881677611</v>
      </c>
      <c r="BK75" s="50">
        <f t="shared" si="60"/>
        <v>664.3072257467976</v>
      </c>
      <c r="BL75" s="50">
        <f t="shared" si="60"/>
        <v>696.4674576221167</v>
      </c>
      <c r="BM75" s="50">
        <f>+BM30+BM60</f>
        <v>625.76374005905</v>
      </c>
      <c r="BN75" s="50">
        <f aca="true" t="shared" si="61" ref="BN75:CG76">+BN30+BN60</f>
        <v>658.8662254255862</v>
      </c>
      <c r="BO75" s="50">
        <f t="shared" si="61"/>
        <v>629.8043676780587</v>
      </c>
      <c r="BP75" s="50">
        <f t="shared" si="61"/>
        <v>589.6775534366024</v>
      </c>
      <c r="BQ75" s="50">
        <f t="shared" si="61"/>
        <v>603.7065795619518</v>
      </c>
      <c r="BR75" s="50">
        <f t="shared" si="61"/>
        <v>542.5344939303104</v>
      </c>
      <c r="BS75" s="50">
        <f t="shared" si="61"/>
        <v>509.4620334012305</v>
      </c>
      <c r="BT75" s="50">
        <f t="shared" si="61"/>
        <v>437.2596353188792</v>
      </c>
      <c r="BU75" s="50">
        <f t="shared" si="61"/>
        <v>432.2394530332948</v>
      </c>
      <c r="BV75" s="50">
        <f t="shared" si="61"/>
        <v>489.38938786897734</v>
      </c>
      <c r="BW75" s="50">
        <f t="shared" si="61"/>
        <v>374.05222345900535</v>
      </c>
      <c r="BX75" s="50">
        <f t="shared" si="61"/>
        <v>345.9837779953409</v>
      </c>
      <c r="BY75" s="50">
        <f t="shared" si="61"/>
        <v>287.81156083977964</v>
      </c>
      <c r="BZ75" s="50">
        <f t="shared" si="61"/>
        <v>289.84111306080905</v>
      </c>
      <c r="CA75" s="50">
        <f t="shared" si="61"/>
        <v>258.7416194821678</v>
      </c>
      <c r="CB75" s="50">
        <f t="shared" si="61"/>
        <v>260.74461127006276</v>
      </c>
      <c r="CC75" s="50">
        <f t="shared" si="61"/>
        <v>193.55084745888956</v>
      </c>
      <c r="CD75" s="50">
        <f t="shared" si="61"/>
        <v>192.56089957934833</v>
      </c>
      <c r="CE75" s="50">
        <f t="shared" si="61"/>
        <v>176.50001163008827</v>
      </c>
      <c r="CF75" s="50">
        <f t="shared" si="61"/>
        <v>174.49124583499014</v>
      </c>
      <c r="CG75" s="50">
        <f t="shared" si="61"/>
        <v>133.38372212551764</v>
      </c>
      <c r="CH75" s="50">
        <f>+CH30+CH60</f>
        <v>125.34750414368447</v>
      </c>
      <c r="CI75" s="50">
        <f aca="true" t="shared" si="62" ref="CI75:DC76">+CI30+CI60</f>
        <v>88.2482736128832</v>
      </c>
      <c r="CJ75" s="50">
        <f t="shared" si="62"/>
        <v>81.23202834804758</v>
      </c>
      <c r="CK75" s="50">
        <f t="shared" si="62"/>
        <v>72.20124328091069</v>
      </c>
      <c r="CL75" s="50">
        <f t="shared" si="62"/>
        <v>52.14822937314817</v>
      </c>
      <c r="CM75" s="50">
        <f t="shared" si="62"/>
        <v>27.077342782682525</v>
      </c>
      <c r="CN75" s="50">
        <f t="shared" si="62"/>
        <v>58.162978744036295</v>
      </c>
      <c r="CO75" s="50">
        <f t="shared" si="62"/>
        <v>26.074692087294398</v>
      </c>
      <c r="CP75" s="50">
        <f t="shared" si="62"/>
        <v>17.045061821598136</v>
      </c>
      <c r="CQ75" s="50">
        <f t="shared" si="62"/>
        <v>21.059129007472517</v>
      </c>
      <c r="CR75" s="50">
        <f t="shared" si="62"/>
        <v>13.035613841486258</v>
      </c>
      <c r="CS75" s="50">
        <f t="shared" si="62"/>
        <v>9.026165861374384</v>
      </c>
      <c r="CT75" s="50">
        <f t="shared" si="62"/>
        <v>6.015904172328753</v>
      </c>
      <c r="CU75" s="50">
        <f t="shared" si="62"/>
        <v>6.01705897376938</v>
      </c>
      <c r="CV75" s="50">
        <f t="shared" si="62"/>
        <v>5.014408278381255</v>
      </c>
      <c r="CW75" s="50">
        <f t="shared" si="62"/>
        <v>4.011757582993129</v>
      </c>
      <c r="CX75" s="50">
        <f t="shared" si="62"/>
        <v>2.005301390776251</v>
      </c>
      <c r="CY75" s="50">
        <f t="shared" si="62"/>
        <v>4.010602781552502</v>
      </c>
      <c r="CZ75" s="50">
        <f t="shared" si="62"/>
        <v>0</v>
      </c>
      <c r="DA75" s="50">
        <f t="shared" si="62"/>
        <v>0</v>
      </c>
      <c r="DB75" s="50">
        <f t="shared" si="62"/>
        <v>3.0079520861643765</v>
      </c>
      <c r="DC75" s="237">
        <f t="shared" si="62"/>
        <v>71739</v>
      </c>
      <c r="DD75"/>
      <c r="DE75"/>
      <c r="DF75"/>
      <c r="DG75"/>
      <c r="DH75"/>
    </row>
    <row r="76" spans="2:112" s="13" customFormat="1" ht="21.75">
      <c r="B76" s="272" t="s">
        <v>103</v>
      </c>
      <c r="C76" s="273"/>
      <c r="D76" s="50" t="s">
        <v>37</v>
      </c>
      <c r="E76" s="50">
        <f>+E31+E61</f>
        <v>718.7751716591491</v>
      </c>
      <c r="F76" s="50">
        <f t="shared" si="58"/>
        <v>671.6702405595117</v>
      </c>
      <c r="G76" s="50">
        <f t="shared" si="58"/>
        <v>749.8534089175574</v>
      </c>
      <c r="H76" s="50">
        <f t="shared" si="58"/>
        <v>751.8595370099245</v>
      </c>
      <c r="I76" s="50">
        <f t="shared" si="58"/>
        <v>787.9449741728113</v>
      </c>
      <c r="J76" s="50">
        <f t="shared" si="58"/>
        <v>739.8278436597467</v>
      </c>
      <c r="K76" s="50">
        <f t="shared" si="58"/>
        <v>782.9337141051133</v>
      </c>
      <c r="L76" s="50">
        <f t="shared" si="58"/>
        <v>769.9091071168007</v>
      </c>
      <c r="M76" s="50">
        <f t="shared" si="58"/>
        <v>787.9495418564331</v>
      </c>
      <c r="N76" s="50">
        <f t="shared" si="58"/>
        <v>843.0947184580137</v>
      </c>
      <c r="O76" s="50">
        <f t="shared" si="58"/>
        <v>823.0303924119291</v>
      </c>
      <c r="P76" s="50">
        <f t="shared" si="58"/>
        <v>856.1183104055215</v>
      </c>
      <c r="Q76" s="50">
        <f t="shared" si="58"/>
        <v>969.3924797271118</v>
      </c>
      <c r="R76" s="50">
        <f t="shared" si="58"/>
        <v>1029.5433336719636</v>
      </c>
      <c r="S76" s="50">
        <f t="shared" si="58"/>
        <v>1029.5514539984026</v>
      </c>
      <c r="T76" s="50">
        <f t="shared" si="58"/>
        <v>1057.9639790835417</v>
      </c>
      <c r="U76" s="50">
        <f t="shared" si="58"/>
        <v>1119.1951245571329</v>
      </c>
      <c r="V76" s="50">
        <f t="shared" si="58"/>
        <v>1064.9931591666473</v>
      </c>
      <c r="W76" s="50">
        <f t="shared" si="58"/>
        <v>1073.020778396847</v>
      </c>
      <c r="X76" s="50">
        <f t="shared" si="58"/>
        <v>1078.0385362323168</v>
      </c>
      <c r="Y76" s="50">
        <f t="shared" si="58"/>
        <v>1079.0446880819968</v>
      </c>
      <c r="Z76" s="50">
        <f t="shared" si="58"/>
        <v>1007.7764843969492</v>
      </c>
      <c r="AA76" s="50">
        <f t="shared" si="58"/>
        <v>952.5747576817836</v>
      </c>
      <c r="AB76" s="50">
        <f>+AB31+AB61</f>
        <v>937.5142121986507</v>
      </c>
      <c r="AC76" s="50">
        <f t="shared" si="59"/>
        <v>973.6521612362732</v>
      </c>
      <c r="AD76" s="50">
        <f t="shared" si="59"/>
        <v>980.6749507943789</v>
      </c>
      <c r="AE76" s="50">
        <f t="shared" si="59"/>
        <v>1018.8181519175685</v>
      </c>
      <c r="AF76" s="50">
        <f t="shared" si="59"/>
        <v>1014.8083088352272</v>
      </c>
      <c r="AG76" s="50">
        <f t="shared" si="59"/>
        <v>1021.8341834743674</v>
      </c>
      <c r="AH76" s="50">
        <f t="shared" si="59"/>
        <v>1104.1387659696895</v>
      </c>
      <c r="AI76" s="50">
        <f t="shared" si="59"/>
        <v>1078.0425027650751</v>
      </c>
      <c r="AJ76" s="50">
        <f t="shared" si="59"/>
        <v>1203.5106885742289</v>
      </c>
      <c r="AK76" s="50">
        <f t="shared" si="59"/>
        <v>1160.3488481638456</v>
      </c>
      <c r="AL76" s="50">
        <f t="shared" si="59"/>
        <v>1122.206087766518</v>
      </c>
      <c r="AM76" s="50">
        <f t="shared" si="59"/>
        <v>1237.6409615340426</v>
      </c>
      <c r="AN76" s="50">
        <f t="shared" si="59"/>
        <v>1209.538124066275</v>
      </c>
      <c r="AO76" s="50">
        <f t="shared" si="59"/>
        <v>1291.8460120055627</v>
      </c>
      <c r="AP76" s="50">
        <f t="shared" si="59"/>
        <v>1325.9703351662386</v>
      </c>
      <c r="AQ76" s="50">
        <f t="shared" si="59"/>
        <v>1380.170978379138</v>
      </c>
      <c r="AR76" s="50">
        <f t="shared" si="59"/>
        <v>1359.099083897924</v>
      </c>
      <c r="AS76" s="50">
        <f t="shared" si="59"/>
        <v>1462.4872401098044</v>
      </c>
      <c r="AT76" s="50">
        <f t="shared" si="59"/>
        <v>1335.0071913271527</v>
      </c>
      <c r="AU76" s="50">
        <f>+AU31+AU61</f>
        <v>1411.29535647698</v>
      </c>
      <c r="AV76" s="50">
        <f t="shared" si="60"/>
        <v>1347.0475183577971</v>
      </c>
      <c r="AW76" s="50">
        <f t="shared" si="60"/>
        <v>1255.7085036938022</v>
      </c>
      <c r="AX76" s="50">
        <f t="shared" si="60"/>
        <v>1268.7554232999887</v>
      </c>
      <c r="AY76" s="50">
        <f t="shared" si="60"/>
        <v>1140.2751724667946</v>
      </c>
      <c r="AZ76" s="50">
        <f t="shared" si="60"/>
        <v>1204.5161793351158</v>
      </c>
      <c r="BA76" s="50">
        <f t="shared" si="60"/>
        <v>1062.9846016371148</v>
      </c>
      <c r="BB76" s="50">
        <f t="shared" si="60"/>
        <v>1076.0359285019217</v>
      </c>
      <c r="BC76" s="50">
        <f t="shared" si="60"/>
        <v>911.4159657276573</v>
      </c>
      <c r="BD76" s="50">
        <f t="shared" si="60"/>
        <v>1017.8186109558193</v>
      </c>
      <c r="BE76" s="50">
        <f t="shared" si="60"/>
        <v>950.558707812596</v>
      </c>
      <c r="BF76" s="50">
        <f t="shared" si="60"/>
        <v>813.0475506176256</v>
      </c>
      <c r="BG76" s="50">
        <f t="shared" si="60"/>
        <v>1015.8115959668039</v>
      </c>
      <c r="BH76" s="50">
        <f t="shared" si="60"/>
        <v>918.4440439961077</v>
      </c>
      <c r="BI76" s="50">
        <f t="shared" si="60"/>
        <v>762.8611577456883</v>
      </c>
      <c r="BJ76" s="50">
        <f t="shared" si="60"/>
        <v>814.0514988379954</v>
      </c>
      <c r="BK76" s="50">
        <f t="shared" si="60"/>
        <v>707.6554644977641</v>
      </c>
      <c r="BL76" s="50">
        <f t="shared" si="60"/>
        <v>732.7473387561466</v>
      </c>
      <c r="BM76" s="50">
        <f>+BM31+BM61</f>
        <v>709.7506403659122</v>
      </c>
      <c r="BN76" s="50">
        <f t="shared" si="61"/>
        <v>694.7067097547695</v>
      </c>
      <c r="BO76" s="50">
        <f t="shared" si="61"/>
        <v>754.8590862608287</v>
      </c>
      <c r="BP76" s="50">
        <f t="shared" si="61"/>
        <v>667.6361609974733</v>
      </c>
      <c r="BQ76" s="50">
        <f t="shared" si="61"/>
        <v>680.6724409550418</v>
      </c>
      <c r="BR76" s="50">
        <f t="shared" si="61"/>
        <v>647.5880756042665</v>
      </c>
      <c r="BS76" s="50">
        <f t="shared" si="61"/>
        <v>612.5123002527947</v>
      </c>
      <c r="BT76" s="50">
        <f t="shared" si="61"/>
        <v>551.3527995373325</v>
      </c>
      <c r="BU76" s="50">
        <f t="shared" si="61"/>
        <v>539.3205986667524</v>
      </c>
      <c r="BV76" s="50">
        <f t="shared" si="61"/>
        <v>501.23715373793743</v>
      </c>
      <c r="BW76" s="50">
        <f t="shared" si="61"/>
        <v>441.0893449155001</v>
      </c>
      <c r="BX76" s="50">
        <f t="shared" si="61"/>
        <v>384.9421193085408</v>
      </c>
      <c r="BY76" s="50">
        <f t="shared" si="61"/>
        <v>393.96817316298495</v>
      </c>
      <c r="BZ76" s="50">
        <f t="shared" si="61"/>
        <v>377.926253709683</v>
      </c>
      <c r="CA76" s="50">
        <f t="shared" si="61"/>
        <v>287.7027641546185</v>
      </c>
      <c r="CB76" s="50">
        <f t="shared" si="61"/>
        <v>341.84081654679613</v>
      </c>
      <c r="CC76" s="50">
        <f t="shared" si="61"/>
        <v>253.62142500248885</v>
      </c>
      <c r="CD76" s="50">
        <f t="shared" si="61"/>
        <v>255.6250154928437</v>
      </c>
      <c r="CE76" s="50">
        <f t="shared" si="61"/>
        <v>288.71344100683837</v>
      </c>
      <c r="CF76" s="50">
        <f t="shared" si="61"/>
        <v>239.5912163659806</v>
      </c>
      <c r="CG76" s="50">
        <f t="shared" si="61"/>
        <v>173.42654582764953</v>
      </c>
      <c r="CH76" s="50">
        <f>+CH31+CH61</f>
        <v>172.42500434267333</v>
      </c>
      <c r="CI76" s="50">
        <f t="shared" si="62"/>
        <v>124.30432118679175</v>
      </c>
      <c r="CJ76" s="50">
        <f t="shared" si="62"/>
        <v>134.33394660782187</v>
      </c>
      <c r="CK76" s="50">
        <f t="shared" si="62"/>
        <v>117.29150071034857</v>
      </c>
      <c r="CL76" s="50">
        <f t="shared" si="62"/>
        <v>98.24038911849611</v>
      </c>
      <c r="CM76" s="50">
        <f t="shared" si="62"/>
        <v>78.19078116408204</v>
      </c>
      <c r="CN76" s="50">
        <f t="shared" si="62"/>
        <v>58.141173209667954</v>
      </c>
      <c r="CO76" s="50">
        <f t="shared" si="62"/>
        <v>46.11455506351457</v>
      </c>
      <c r="CP76" s="50">
        <f t="shared" si="62"/>
        <v>37.09103881108253</v>
      </c>
      <c r="CQ76" s="50">
        <f t="shared" si="62"/>
        <v>34.08286171333689</v>
      </c>
      <c r="CR76" s="50">
        <f t="shared" si="62"/>
        <v>31.075699656396115</v>
      </c>
      <c r="CS76" s="50">
        <f t="shared" si="62"/>
        <v>17.041938377070874</v>
      </c>
      <c r="CT76" s="50">
        <f t="shared" si="62"/>
        <v>16.038874330887378</v>
      </c>
      <c r="CU76" s="50">
        <f t="shared" si="62"/>
        <v>10.025057737408256</v>
      </c>
      <c r="CV76" s="50">
        <f t="shared" si="62"/>
        <v>18.045002423254374</v>
      </c>
      <c r="CW76" s="50">
        <f t="shared" si="62"/>
        <v>9.023008732029616</v>
      </c>
      <c r="CX76" s="50">
        <f t="shared" si="62"/>
        <v>7.01738816006505</v>
      </c>
      <c r="CY76" s="50">
        <f t="shared" si="62"/>
        <v>2.005113051562137</v>
      </c>
      <c r="CZ76" s="50">
        <f t="shared" si="62"/>
        <v>4.010226103124274</v>
      </c>
      <c r="DA76" s="50">
        <f t="shared" si="62"/>
        <v>3.007669577343205</v>
      </c>
      <c r="DB76" s="50">
        <f t="shared" si="62"/>
        <v>4.010226103124274</v>
      </c>
      <c r="DC76" s="237">
        <f t="shared" si="62"/>
        <v>72192</v>
      </c>
      <c r="DD76"/>
      <c r="DE76"/>
      <c r="DF76"/>
      <c r="DG76"/>
      <c r="DH76"/>
    </row>
    <row r="77" spans="2:112" s="13" customFormat="1" ht="21.75">
      <c r="B77" s="274" t="s">
        <v>936</v>
      </c>
      <c r="C77" s="275"/>
      <c r="D77" s="55" t="s">
        <v>38</v>
      </c>
      <c r="E77" s="50">
        <f>SUM(E75:E76)</f>
        <v>1468.8860747693766</v>
      </c>
      <c r="F77" s="50">
        <f aca="true" t="shared" si="63" ref="F77:BQ77">SUM(F75:F76)</f>
        <v>1451.8953085746018</v>
      </c>
      <c r="G77" s="50">
        <f t="shared" si="63"/>
        <v>1517.0232314666705</v>
      </c>
      <c r="H77" s="50">
        <f t="shared" si="63"/>
        <v>1582.2090561843365</v>
      </c>
      <c r="I77" s="50">
        <f t="shared" si="63"/>
        <v>1602.2509274195727</v>
      </c>
      <c r="J77" s="50">
        <f t="shared" si="63"/>
        <v>1582.219564391782</v>
      </c>
      <c r="K77" s="50">
        <f t="shared" si="63"/>
        <v>1602.2563852331373</v>
      </c>
      <c r="L77" s="50">
        <f t="shared" si="63"/>
        <v>1702.5313068236828</v>
      </c>
      <c r="M77" s="50">
        <f t="shared" si="63"/>
        <v>1634.329924142649</v>
      </c>
      <c r="N77" s="50">
        <f t="shared" si="63"/>
        <v>1770.7094386951583</v>
      </c>
      <c r="O77" s="50">
        <f t="shared" si="63"/>
        <v>1739.6182646026855</v>
      </c>
      <c r="P77" s="50">
        <f t="shared" si="63"/>
        <v>1782.7338443515996</v>
      </c>
      <c r="Q77" s="50">
        <f t="shared" si="63"/>
        <v>1950.1592348342333</v>
      </c>
      <c r="R77" s="50">
        <f t="shared" si="63"/>
        <v>2066.4793141467517</v>
      </c>
      <c r="S77" s="50">
        <f t="shared" si="63"/>
        <v>2127.662984509154</v>
      </c>
      <c r="T77" s="50">
        <f t="shared" si="63"/>
        <v>2247.7886339316</v>
      </c>
      <c r="U77" s="50">
        <f t="shared" si="63"/>
        <v>2235.73544148552</v>
      </c>
      <c r="V77" s="50">
        <f t="shared" si="63"/>
        <v>2189.476446665819</v>
      </c>
      <c r="W77" s="50">
        <f t="shared" si="63"/>
        <v>2207.549010501525</v>
      </c>
      <c r="X77" s="50">
        <f t="shared" si="63"/>
        <v>2220.599989165117</v>
      </c>
      <c r="Y77" s="50">
        <f t="shared" si="63"/>
        <v>2246.8005482170533</v>
      </c>
      <c r="Z77" s="50">
        <f t="shared" si="63"/>
        <v>1986.6354236791035</v>
      </c>
      <c r="AA77" s="50">
        <f t="shared" si="63"/>
        <v>1839.9371856527719</v>
      </c>
      <c r="AB77" s="50">
        <f t="shared" si="63"/>
        <v>1928.3395696063578</v>
      </c>
      <c r="AC77" s="50">
        <f t="shared" si="63"/>
        <v>2018.7858560645077</v>
      </c>
      <c r="AD77" s="50">
        <f t="shared" si="63"/>
        <v>2001.7199225633783</v>
      </c>
      <c r="AE77" s="50">
        <f t="shared" si="63"/>
        <v>2094.127703406568</v>
      </c>
      <c r="AF77" s="50">
        <f t="shared" si="63"/>
        <v>2090.090511761397</v>
      </c>
      <c r="AG77" s="50">
        <f t="shared" si="63"/>
        <v>2175.5134468803</v>
      </c>
      <c r="AH77" s="50">
        <f t="shared" si="63"/>
        <v>2250.8549395588416</v>
      </c>
      <c r="AI77" s="50">
        <f t="shared" si="63"/>
        <v>2306.119992802548</v>
      </c>
      <c r="AJ77" s="50">
        <f t="shared" si="63"/>
        <v>2534.0766970069826</v>
      </c>
      <c r="AK77" s="50">
        <f t="shared" si="63"/>
        <v>2396.470498454573</v>
      </c>
      <c r="AL77" s="50">
        <f t="shared" si="63"/>
        <v>2312.088174596519</v>
      </c>
      <c r="AM77" s="50">
        <f t="shared" si="63"/>
        <v>2521.9865505000507</v>
      </c>
      <c r="AN77" s="50">
        <f t="shared" si="63"/>
        <v>2411.4932884168647</v>
      </c>
      <c r="AO77" s="50">
        <f t="shared" si="63"/>
        <v>2543.0460186296823</v>
      </c>
      <c r="AP77" s="50">
        <f t="shared" si="63"/>
        <v>2683.6768380278418</v>
      </c>
      <c r="AQ77" s="50">
        <f t="shared" si="63"/>
        <v>2740.882760053544</v>
      </c>
      <c r="AR77" s="50">
        <f t="shared" si="63"/>
        <v>2811.2444751889875</v>
      </c>
      <c r="AS77" s="50">
        <f t="shared" si="63"/>
        <v>2908.613869206413</v>
      </c>
      <c r="AT77" s="50">
        <f t="shared" si="63"/>
        <v>2720.8094556650613</v>
      </c>
      <c r="AU77" s="50">
        <f t="shared" si="63"/>
        <v>2721.817968255531</v>
      </c>
      <c r="AV77" s="50">
        <f t="shared" si="63"/>
        <v>2699.687791216119</v>
      </c>
      <c r="AW77" s="50">
        <f t="shared" si="63"/>
        <v>2504.779187720369</v>
      </c>
      <c r="AX77" s="50">
        <f t="shared" si="63"/>
        <v>2469.6349869266705</v>
      </c>
      <c r="AY77" s="50">
        <f t="shared" si="63"/>
        <v>2273.828993530035</v>
      </c>
      <c r="AZ77" s="50">
        <f t="shared" si="63"/>
        <v>2352.105574283236</v>
      </c>
      <c r="BA77" s="50">
        <f t="shared" si="63"/>
        <v>2121.201338159055</v>
      </c>
      <c r="BB77" s="50">
        <f t="shared" si="63"/>
        <v>2104.035785518852</v>
      </c>
      <c r="BC77" s="50">
        <f t="shared" si="63"/>
        <v>1890.247556446982</v>
      </c>
      <c r="BD77" s="50">
        <f t="shared" si="63"/>
        <v>1942.393826523993</v>
      </c>
      <c r="BE77" s="50">
        <f t="shared" si="63"/>
        <v>1878.0735656427814</v>
      </c>
      <c r="BF77" s="50">
        <f t="shared" si="63"/>
        <v>1602.9411976398032</v>
      </c>
      <c r="BG77" s="50">
        <f t="shared" si="63"/>
        <v>1896.1206838636738</v>
      </c>
      <c r="BH77" s="50">
        <f t="shared" si="63"/>
        <v>1758.5842928960828</v>
      </c>
      <c r="BI77" s="50">
        <f t="shared" si="63"/>
        <v>1507.5060614862755</v>
      </c>
      <c r="BJ77" s="50">
        <f t="shared" si="63"/>
        <v>1554.7303870057565</v>
      </c>
      <c r="BK77" s="50">
        <f t="shared" si="63"/>
        <v>1371.9626902445616</v>
      </c>
      <c r="BL77" s="50">
        <f t="shared" si="63"/>
        <v>1429.2147963782634</v>
      </c>
      <c r="BM77" s="50">
        <f t="shared" si="63"/>
        <v>1335.5143804249622</v>
      </c>
      <c r="BN77" s="50">
        <f t="shared" si="63"/>
        <v>1353.5729351803557</v>
      </c>
      <c r="BO77" s="50">
        <f t="shared" si="63"/>
        <v>1384.6634539388874</v>
      </c>
      <c r="BP77" s="50">
        <f t="shared" si="63"/>
        <v>1257.3137144340758</v>
      </c>
      <c r="BQ77" s="50">
        <f t="shared" si="63"/>
        <v>1284.3790205169935</v>
      </c>
      <c r="BR77" s="50">
        <f aca="true" t="shared" si="64" ref="BR77:DC77">SUM(BR75:BR76)</f>
        <v>1190.122569534577</v>
      </c>
      <c r="BS77" s="50">
        <f t="shared" si="64"/>
        <v>1121.9743336540253</v>
      </c>
      <c r="BT77" s="50">
        <f t="shared" si="64"/>
        <v>988.6124348562117</v>
      </c>
      <c r="BU77" s="50">
        <f t="shared" si="64"/>
        <v>971.5600517000472</v>
      </c>
      <c r="BV77" s="50">
        <f t="shared" si="64"/>
        <v>990.6265416069148</v>
      </c>
      <c r="BW77" s="50">
        <f t="shared" si="64"/>
        <v>815.1415683745054</v>
      </c>
      <c r="BX77" s="50">
        <f t="shared" si="64"/>
        <v>730.9258973038817</v>
      </c>
      <c r="BY77" s="50">
        <f t="shared" si="64"/>
        <v>681.7797340027646</v>
      </c>
      <c r="BZ77" s="50">
        <f t="shared" si="64"/>
        <v>667.7673667704921</v>
      </c>
      <c r="CA77" s="50">
        <f t="shared" si="64"/>
        <v>546.4443836367863</v>
      </c>
      <c r="CB77" s="50">
        <f t="shared" si="64"/>
        <v>602.5854278168589</v>
      </c>
      <c r="CC77" s="50">
        <f t="shared" si="64"/>
        <v>447.1722724613784</v>
      </c>
      <c r="CD77" s="50">
        <f t="shared" si="64"/>
        <v>448.185915072192</v>
      </c>
      <c r="CE77" s="50">
        <f t="shared" si="64"/>
        <v>465.2134526369266</v>
      </c>
      <c r="CF77" s="50">
        <f t="shared" si="64"/>
        <v>414.0824622009708</v>
      </c>
      <c r="CG77" s="50">
        <f t="shared" si="64"/>
        <v>306.81026795316717</v>
      </c>
      <c r="CH77" s="50">
        <f t="shared" si="64"/>
        <v>297.7725084863578</v>
      </c>
      <c r="CI77" s="50">
        <f t="shared" si="64"/>
        <v>212.55259479967495</v>
      </c>
      <c r="CJ77" s="50">
        <f t="shared" si="64"/>
        <v>215.56597495586945</v>
      </c>
      <c r="CK77" s="50">
        <f t="shared" si="64"/>
        <v>189.49274399125926</v>
      </c>
      <c r="CL77" s="50">
        <f t="shared" si="64"/>
        <v>150.38861849164428</v>
      </c>
      <c r="CM77" s="50">
        <f t="shared" si="64"/>
        <v>105.26812394676456</v>
      </c>
      <c r="CN77" s="50">
        <f t="shared" si="64"/>
        <v>116.30415195370425</v>
      </c>
      <c r="CO77" s="50">
        <f t="shared" si="64"/>
        <v>72.18924715080897</v>
      </c>
      <c r="CP77" s="50">
        <f t="shared" si="64"/>
        <v>54.136100632680666</v>
      </c>
      <c r="CQ77" s="50">
        <f t="shared" si="64"/>
        <v>55.1419907208094</v>
      </c>
      <c r="CR77" s="50">
        <f t="shared" si="64"/>
        <v>44.11131349788237</v>
      </c>
      <c r="CS77" s="50">
        <f t="shared" si="64"/>
        <v>26.068104238445258</v>
      </c>
      <c r="CT77" s="50">
        <f t="shared" si="64"/>
        <v>22.05477850321613</v>
      </c>
      <c r="CU77" s="50">
        <f t="shared" si="64"/>
        <v>16.042116711177634</v>
      </c>
      <c r="CV77" s="50">
        <f t="shared" si="64"/>
        <v>23.059410701635628</v>
      </c>
      <c r="CW77" s="50">
        <f t="shared" si="64"/>
        <v>13.034766315022745</v>
      </c>
      <c r="CX77" s="50">
        <f t="shared" si="64"/>
        <v>9.022689550841301</v>
      </c>
      <c r="CY77" s="50">
        <f t="shared" si="64"/>
        <v>6.015715833114639</v>
      </c>
      <c r="CZ77" s="50">
        <f t="shared" si="64"/>
        <v>4.010226103124274</v>
      </c>
      <c r="DA77" s="50">
        <f t="shared" si="64"/>
        <v>3.007669577343205</v>
      </c>
      <c r="DB77" s="50">
        <f t="shared" si="64"/>
        <v>7.01817818928865</v>
      </c>
      <c r="DC77" s="237">
        <f t="shared" si="64"/>
        <v>143931</v>
      </c>
      <c r="DD77"/>
      <c r="DE77"/>
      <c r="DF77"/>
      <c r="DG77"/>
      <c r="DH77"/>
    </row>
    <row r="79" ht="21.75">
      <c r="DI79"/>
    </row>
    <row r="80" ht="21.75">
      <c r="DI80"/>
    </row>
    <row r="81" ht="21.75">
      <c r="DI81"/>
    </row>
    <row r="82" ht="21.75">
      <c r="DI82"/>
    </row>
    <row r="83" ht="21.75">
      <c r="DI83"/>
    </row>
  </sheetData>
  <sheetProtection/>
  <mergeCells count="10">
    <mergeCell ref="B68:C68"/>
    <mergeCell ref="B69:C69"/>
    <mergeCell ref="B70:C70"/>
    <mergeCell ref="B71:C71"/>
    <mergeCell ref="B76:C76"/>
    <mergeCell ref="B77:C77"/>
    <mergeCell ref="B72:C72"/>
    <mergeCell ref="B73:C73"/>
    <mergeCell ref="B74:C74"/>
    <mergeCell ref="B75:C7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M128"/>
  <sheetViews>
    <sheetView zoomScalePageLayoutView="0" workbookViewId="0" topLeftCell="A1">
      <selection activeCell="F13" sqref="F13"/>
    </sheetView>
  </sheetViews>
  <sheetFormatPr defaultColWidth="9.140625" defaultRowHeight="21.75"/>
  <cols>
    <col min="1" max="1" width="14.421875" style="0" customWidth="1"/>
    <col min="2" max="10" width="11.28125" style="0" customWidth="1"/>
  </cols>
  <sheetData>
    <row r="1" ht="21.75">
      <c r="B1" s="79" t="s">
        <v>926</v>
      </c>
    </row>
    <row r="2" ht="21.75">
      <c r="L2" s="5"/>
    </row>
    <row r="3" spans="1:12" ht="21.75">
      <c r="A3" s="76" t="s">
        <v>901</v>
      </c>
      <c r="B3" s="76" t="s">
        <v>917</v>
      </c>
      <c r="C3" s="76" t="s">
        <v>918</v>
      </c>
      <c r="D3" s="76" t="s">
        <v>919</v>
      </c>
      <c r="E3" s="76" t="s">
        <v>920</v>
      </c>
      <c r="F3" s="76" t="s">
        <v>921</v>
      </c>
      <c r="G3" s="76" t="s">
        <v>922</v>
      </c>
      <c r="H3" s="76" t="s">
        <v>923</v>
      </c>
      <c r="I3" s="76" t="s">
        <v>924</v>
      </c>
      <c r="J3" s="76" t="s">
        <v>925</v>
      </c>
      <c r="L3" s="5"/>
    </row>
    <row r="4" spans="1:13" ht="21.75">
      <c r="A4" s="66" t="s">
        <v>57</v>
      </c>
      <c r="B4" s="77">
        <v>8271</v>
      </c>
      <c r="C4" s="77">
        <v>9281</v>
      </c>
      <c r="D4" s="77">
        <v>12581</v>
      </c>
      <c r="E4" s="77">
        <v>23574</v>
      </c>
      <c r="F4" s="77">
        <v>24585</v>
      </c>
      <c r="G4" s="77">
        <v>28049</v>
      </c>
      <c r="H4" s="77">
        <v>22707</v>
      </c>
      <c r="I4" s="77">
        <v>14886</v>
      </c>
      <c r="J4" s="77">
        <v>11180</v>
      </c>
      <c r="K4" s="13"/>
      <c r="L4" s="80"/>
      <c r="M4" s="13"/>
    </row>
    <row r="5" spans="1:13" ht="21.75">
      <c r="A5" s="68" t="s">
        <v>61</v>
      </c>
      <c r="B5" s="77">
        <v>5835</v>
      </c>
      <c r="C5" s="77">
        <v>6207</v>
      </c>
      <c r="D5" s="77">
        <v>7874</v>
      </c>
      <c r="E5" s="77">
        <v>15244</v>
      </c>
      <c r="F5" s="77">
        <v>17095</v>
      </c>
      <c r="G5" s="77">
        <v>18384</v>
      </c>
      <c r="H5" s="77">
        <v>13159</v>
      </c>
      <c r="I5" s="77">
        <v>8808</v>
      </c>
      <c r="J5" s="77">
        <v>6250</v>
      </c>
      <c r="K5" s="13"/>
      <c r="L5" s="80"/>
      <c r="M5" s="13"/>
    </row>
    <row r="6" spans="1:13" ht="21.75">
      <c r="A6" s="68" t="s">
        <v>63</v>
      </c>
      <c r="B6" s="77">
        <v>2974</v>
      </c>
      <c r="C6" s="77">
        <v>3408</v>
      </c>
      <c r="D6" s="77">
        <v>4205</v>
      </c>
      <c r="E6" s="77">
        <v>8023</v>
      </c>
      <c r="F6" s="77">
        <v>8859</v>
      </c>
      <c r="G6" s="77">
        <v>9934</v>
      </c>
      <c r="H6" s="77">
        <v>7069</v>
      </c>
      <c r="I6" s="77">
        <v>4939</v>
      </c>
      <c r="J6" s="77">
        <v>3712</v>
      </c>
      <c r="K6" s="13"/>
      <c r="L6" s="80"/>
      <c r="M6" s="13"/>
    </row>
    <row r="7" spans="1:13" ht="21.75">
      <c r="A7" s="68" t="s">
        <v>64</v>
      </c>
      <c r="B7" s="77">
        <v>4066</v>
      </c>
      <c r="C7" s="77">
        <v>4624</v>
      </c>
      <c r="D7" s="77">
        <v>5925</v>
      </c>
      <c r="E7" s="77">
        <v>12348</v>
      </c>
      <c r="F7" s="77">
        <v>13442</v>
      </c>
      <c r="G7" s="77">
        <v>15441</v>
      </c>
      <c r="H7" s="77">
        <v>11446</v>
      </c>
      <c r="I7" s="77">
        <v>8115</v>
      </c>
      <c r="J7" s="77">
        <v>5950</v>
      </c>
      <c r="K7" s="13"/>
      <c r="L7" s="80"/>
      <c r="M7" s="13"/>
    </row>
    <row r="8" spans="1:13" ht="21.75">
      <c r="A8" s="68" t="s">
        <v>65</v>
      </c>
      <c r="B8" s="77">
        <v>3608</v>
      </c>
      <c r="C8" s="77">
        <v>3516</v>
      </c>
      <c r="D8" s="77">
        <v>4679</v>
      </c>
      <c r="E8" s="77">
        <v>10395</v>
      </c>
      <c r="F8" s="77">
        <v>11248</v>
      </c>
      <c r="G8" s="77">
        <v>13129</v>
      </c>
      <c r="H8" s="77">
        <v>9650</v>
      </c>
      <c r="I8" s="77">
        <v>6643</v>
      </c>
      <c r="J8" s="77">
        <v>5236</v>
      </c>
      <c r="K8" s="13"/>
      <c r="L8" s="80"/>
      <c r="M8" s="13"/>
    </row>
    <row r="9" spans="1:13" ht="21.75">
      <c r="A9" s="68" t="s">
        <v>66</v>
      </c>
      <c r="B9" s="77">
        <v>3913</v>
      </c>
      <c r="C9" s="77">
        <v>4214</v>
      </c>
      <c r="D9" s="77">
        <f>SUM('[1]กลุ่มอายุรายอำเภอ53'!O20:S20)</f>
        <v>5386.52086752693</v>
      </c>
      <c r="E9" s="77">
        <v>11005</v>
      </c>
      <c r="F9" s="77">
        <v>12189</v>
      </c>
      <c r="G9" s="77">
        <v>13845</v>
      </c>
      <c r="H9" s="77">
        <v>9955</v>
      </c>
      <c r="I9" s="77">
        <v>7136</v>
      </c>
      <c r="J9" s="77">
        <v>6524</v>
      </c>
      <c r="K9" s="13"/>
      <c r="L9" s="80"/>
      <c r="M9" s="13"/>
    </row>
    <row r="10" spans="1:13" ht="21.75">
      <c r="A10" s="68" t="s">
        <v>67</v>
      </c>
      <c r="B10" s="77">
        <v>6147</v>
      </c>
      <c r="C10" s="77">
        <v>6848</v>
      </c>
      <c r="D10" s="77">
        <v>8385</v>
      </c>
      <c r="E10" s="77">
        <v>16807</v>
      </c>
      <c r="F10" s="77">
        <v>19218</v>
      </c>
      <c r="G10" s="77">
        <v>20951</v>
      </c>
      <c r="H10" s="77">
        <v>14196</v>
      </c>
      <c r="I10" s="77">
        <v>8936</v>
      </c>
      <c r="J10" s="77">
        <v>6176</v>
      </c>
      <c r="K10" s="13"/>
      <c r="L10" s="80"/>
      <c r="M10" s="13"/>
    </row>
    <row r="11" spans="1:13" ht="21.75">
      <c r="A11" s="68" t="s">
        <v>68</v>
      </c>
      <c r="B11" s="77">
        <v>3419</v>
      </c>
      <c r="C11" s="77">
        <v>3660</v>
      </c>
      <c r="D11" s="77">
        <v>4345</v>
      </c>
      <c r="E11" s="77">
        <v>8850</v>
      </c>
      <c r="F11" s="77">
        <v>9726</v>
      </c>
      <c r="G11" s="77">
        <v>11327</v>
      </c>
      <c r="H11" s="77">
        <v>7312</v>
      </c>
      <c r="I11" s="77">
        <v>4930</v>
      </c>
      <c r="J11" s="77">
        <v>3841</v>
      </c>
      <c r="K11" s="13"/>
      <c r="L11" s="80"/>
      <c r="M11" s="13"/>
    </row>
    <row r="12" spans="1:13" ht="21.75">
      <c r="A12" s="68" t="s">
        <v>69</v>
      </c>
      <c r="B12" s="77">
        <v>4248</v>
      </c>
      <c r="C12" s="77">
        <v>4318</v>
      </c>
      <c r="D12" s="77">
        <v>5247</v>
      </c>
      <c r="E12" s="77">
        <v>10705</v>
      </c>
      <c r="F12" s="77">
        <v>11972</v>
      </c>
      <c r="G12" s="77">
        <v>11874</v>
      </c>
      <c r="H12" s="77">
        <v>8427</v>
      </c>
      <c r="I12" s="77">
        <v>4647</v>
      </c>
      <c r="J12" s="77">
        <v>3776</v>
      </c>
      <c r="K12" s="13"/>
      <c r="L12" s="80"/>
      <c r="M12" s="13"/>
    </row>
    <row r="13" spans="1:13" ht="21.75">
      <c r="A13" s="68" t="s">
        <v>70</v>
      </c>
      <c r="B13" s="77">
        <v>6579</v>
      </c>
      <c r="C13" s="77">
        <v>7365</v>
      </c>
      <c r="D13" s="77">
        <v>8970</v>
      </c>
      <c r="E13" s="77">
        <v>17743</v>
      </c>
      <c r="F13" s="77">
        <v>20146</v>
      </c>
      <c r="G13" s="77">
        <v>22682</v>
      </c>
      <c r="H13" s="77">
        <v>16357</v>
      </c>
      <c r="I13" s="77">
        <v>11222</v>
      </c>
      <c r="J13" s="77">
        <v>9670</v>
      </c>
      <c r="K13" s="13"/>
      <c r="L13" s="80"/>
      <c r="M13" s="13"/>
    </row>
    <row r="14" spans="1:13" ht="21.75">
      <c r="A14" s="68" t="s">
        <v>71</v>
      </c>
      <c r="B14" s="77">
        <v>6503</v>
      </c>
      <c r="C14" s="77">
        <v>7091</v>
      </c>
      <c r="D14" s="77">
        <v>9248</v>
      </c>
      <c r="E14" s="77">
        <v>17768</v>
      </c>
      <c r="F14" s="77">
        <v>19385</v>
      </c>
      <c r="G14" s="77">
        <v>20917</v>
      </c>
      <c r="H14" s="77">
        <v>15750</v>
      </c>
      <c r="I14" s="77">
        <v>10963</v>
      </c>
      <c r="J14" s="77">
        <v>9168</v>
      </c>
      <c r="K14" s="13"/>
      <c r="L14" s="80"/>
      <c r="M14" s="13"/>
    </row>
    <row r="15" spans="1:13" ht="21.75">
      <c r="A15" s="68" t="s">
        <v>72</v>
      </c>
      <c r="B15" s="77">
        <v>1163</v>
      </c>
      <c r="C15" s="77">
        <v>1389</v>
      </c>
      <c r="D15" s="77">
        <v>1725</v>
      </c>
      <c r="E15" s="77">
        <v>3389</v>
      </c>
      <c r="F15" s="77">
        <v>3926</v>
      </c>
      <c r="G15" s="77">
        <v>4582</v>
      </c>
      <c r="H15" s="77">
        <v>3170</v>
      </c>
      <c r="I15" s="77">
        <v>2253</v>
      </c>
      <c r="J15" s="77">
        <v>1816</v>
      </c>
      <c r="K15" s="13"/>
      <c r="L15" s="80"/>
      <c r="M15" s="13"/>
    </row>
    <row r="16" spans="1:13" ht="21.75">
      <c r="A16" s="68" t="s">
        <v>73</v>
      </c>
      <c r="B16" s="77">
        <v>1779</v>
      </c>
      <c r="C16" s="77">
        <v>1855</v>
      </c>
      <c r="D16" s="77">
        <v>2332</v>
      </c>
      <c r="E16" s="77">
        <v>4418</v>
      </c>
      <c r="F16" s="77">
        <v>4936</v>
      </c>
      <c r="G16" s="77">
        <v>4717</v>
      </c>
      <c r="H16" s="77">
        <v>3444</v>
      </c>
      <c r="I16" s="77">
        <v>2384</v>
      </c>
      <c r="J16" s="77">
        <v>1900</v>
      </c>
      <c r="K16" s="13"/>
      <c r="L16" s="80"/>
      <c r="M16" s="13"/>
    </row>
    <row r="17" spans="1:13" ht="21.75">
      <c r="A17" s="68" t="s">
        <v>74</v>
      </c>
      <c r="B17" s="77">
        <v>4477</v>
      </c>
      <c r="C17" s="77">
        <v>4740</v>
      </c>
      <c r="D17" s="77">
        <v>5902</v>
      </c>
      <c r="E17" s="77">
        <v>11254</v>
      </c>
      <c r="F17" s="77">
        <v>13273</v>
      </c>
      <c r="G17" s="77">
        <v>13818</v>
      </c>
      <c r="H17" s="77">
        <v>9524</v>
      </c>
      <c r="I17" s="77">
        <v>6542</v>
      </c>
      <c r="J17" s="77">
        <v>4962</v>
      </c>
      <c r="K17" s="13"/>
      <c r="L17" s="80"/>
      <c r="M17" s="13"/>
    </row>
    <row r="18" spans="1:13" ht="21.75">
      <c r="A18" s="68" t="s">
        <v>75</v>
      </c>
      <c r="B18" s="77">
        <v>1383</v>
      </c>
      <c r="C18" s="77">
        <v>1429</v>
      </c>
      <c r="D18" s="77">
        <v>1692</v>
      </c>
      <c r="E18" s="77">
        <v>3276</v>
      </c>
      <c r="F18" s="77">
        <v>4176</v>
      </c>
      <c r="G18" s="77">
        <v>4050</v>
      </c>
      <c r="H18" s="77">
        <v>2989</v>
      </c>
      <c r="I18" s="77">
        <v>1920</v>
      </c>
      <c r="J18" s="77">
        <v>1575</v>
      </c>
      <c r="K18" s="13"/>
      <c r="L18" s="80"/>
      <c r="M18" s="13"/>
    </row>
    <row r="19" spans="1:13" ht="21.75">
      <c r="A19" s="68" t="s">
        <v>76</v>
      </c>
      <c r="B19" s="77">
        <v>1692</v>
      </c>
      <c r="C19" s="77">
        <v>1907</v>
      </c>
      <c r="D19" s="77">
        <v>2702</v>
      </c>
      <c r="E19" s="77">
        <v>6754</v>
      </c>
      <c r="F19" s="77">
        <v>5981</v>
      </c>
      <c r="G19" s="77">
        <v>6848</v>
      </c>
      <c r="H19" s="77">
        <v>5351</v>
      </c>
      <c r="I19" s="77">
        <v>3416</v>
      </c>
      <c r="J19" s="77">
        <v>2340</v>
      </c>
      <c r="K19" s="13"/>
      <c r="L19" s="80"/>
      <c r="M19" s="13"/>
    </row>
    <row r="20" spans="1:13" ht="21.75">
      <c r="A20" s="68" t="s">
        <v>77</v>
      </c>
      <c r="B20" s="77">
        <v>2453</v>
      </c>
      <c r="C20" s="77">
        <v>2284</v>
      </c>
      <c r="D20" s="77">
        <v>3144</v>
      </c>
      <c r="E20" s="77">
        <v>6997</v>
      </c>
      <c r="F20" s="77">
        <v>7785</v>
      </c>
      <c r="G20" s="77">
        <v>9022</v>
      </c>
      <c r="H20" s="77">
        <v>6875</v>
      </c>
      <c r="I20" s="77">
        <v>4926</v>
      </c>
      <c r="J20" s="77">
        <v>3881</v>
      </c>
      <c r="K20" s="13"/>
      <c r="L20" s="80"/>
      <c r="M20" s="13"/>
    </row>
    <row r="21" spans="1:13" ht="21.75">
      <c r="A21" s="68" t="s">
        <v>97</v>
      </c>
      <c r="B21" s="77">
        <v>1567</v>
      </c>
      <c r="C21" s="77">
        <v>1555</v>
      </c>
      <c r="D21" s="77">
        <v>1965</v>
      </c>
      <c r="E21" s="77">
        <v>4157</v>
      </c>
      <c r="F21" s="77">
        <v>4744</v>
      </c>
      <c r="G21" s="77">
        <v>5380</v>
      </c>
      <c r="H21" s="77">
        <v>3684</v>
      </c>
      <c r="I21" s="77">
        <v>2667</v>
      </c>
      <c r="J21" s="77">
        <v>2170</v>
      </c>
      <c r="K21" s="13"/>
      <c r="L21" s="80"/>
      <c r="M21" s="13"/>
    </row>
    <row r="22" spans="1:13" ht="21.75">
      <c r="A22" s="68" t="s">
        <v>98</v>
      </c>
      <c r="B22" s="77">
        <v>1349</v>
      </c>
      <c r="C22" s="77">
        <v>1520</v>
      </c>
      <c r="D22" s="77">
        <v>2000</v>
      </c>
      <c r="E22" s="77">
        <v>3849</v>
      </c>
      <c r="F22" s="77">
        <v>4257</v>
      </c>
      <c r="G22" s="77">
        <v>4686</v>
      </c>
      <c r="H22" s="77">
        <v>3317</v>
      </c>
      <c r="I22" s="77">
        <v>2348</v>
      </c>
      <c r="J22" s="77">
        <v>1988</v>
      </c>
      <c r="K22" s="13"/>
      <c r="L22" s="80"/>
      <c r="M22" s="13"/>
    </row>
    <row r="23" spans="1:13" ht="21.75">
      <c r="A23" s="68" t="s">
        <v>99</v>
      </c>
      <c r="B23" s="77">
        <v>1260</v>
      </c>
      <c r="C23" s="77">
        <f>SUM('[1]กลุ่มอายุรายอำเภอ53'!J62:N62)</f>
        <v>1291.7088640611012</v>
      </c>
      <c r="D23" s="77">
        <v>1685</v>
      </c>
      <c r="E23" s="77">
        <v>3391</v>
      </c>
      <c r="F23" s="77">
        <v>4140</v>
      </c>
      <c r="G23" s="77">
        <v>4480</v>
      </c>
      <c r="H23" s="77">
        <v>3126</v>
      </c>
      <c r="I23" s="77">
        <v>2417</v>
      </c>
      <c r="J23" s="77">
        <v>2110</v>
      </c>
      <c r="K23" s="13"/>
      <c r="L23" s="80"/>
      <c r="M23" s="13"/>
    </row>
    <row r="24" spans="1:12" ht="21.75">
      <c r="A24" s="74" t="s">
        <v>38</v>
      </c>
      <c r="B24" s="78">
        <f>SUM(B4:B23)</f>
        <v>72686</v>
      </c>
      <c r="C24" s="78">
        <f aca="true" t="shared" si="0" ref="C24:J24">SUM(C4:C23)</f>
        <v>78502.7088640611</v>
      </c>
      <c r="D24" s="78">
        <f t="shared" si="0"/>
        <v>99992.52086752694</v>
      </c>
      <c r="E24" s="78">
        <f t="shared" si="0"/>
        <v>199947</v>
      </c>
      <c r="F24" s="78">
        <f t="shared" si="0"/>
        <v>221083</v>
      </c>
      <c r="G24" s="78">
        <f t="shared" si="0"/>
        <v>244116</v>
      </c>
      <c r="H24" s="78">
        <f t="shared" si="0"/>
        <v>177508</v>
      </c>
      <c r="I24" s="78">
        <f t="shared" si="0"/>
        <v>120098</v>
      </c>
      <c r="J24" s="78">
        <f t="shared" si="0"/>
        <v>94225</v>
      </c>
      <c r="K24" s="13"/>
      <c r="L24" s="81"/>
    </row>
    <row r="25" ht="21.75">
      <c r="L25" s="5"/>
    </row>
    <row r="26" ht="21.75">
      <c r="L26" s="5"/>
    </row>
    <row r="27" spans="2:12" ht="21.75">
      <c r="B27" s="79" t="s">
        <v>927</v>
      </c>
      <c r="L27" s="5"/>
    </row>
    <row r="28" ht="21.75">
      <c r="L28" s="5"/>
    </row>
    <row r="29" spans="1:12" ht="21.75">
      <c r="A29" s="76" t="s">
        <v>901</v>
      </c>
      <c r="B29" s="76" t="s">
        <v>917</v>
      </c>
      <c r="C29" s="76" t="s">
        <v>918</v>
      </c>
      <c r="D29" s="76" t="s">
        <v>919</v>
      </c>
      <c r="E29" s="76" t="s">
        <v>920</v>
      </c>
      <c r="F29" s="76" t="s">
        <v>921</v>
      </c>
      <c r="G29" s="76" t="s">
        <v>922</v>
      </c>
      <c r="H29" s="76" t="s">
        <v>923</v>
      </c>
      <c r="I29" s="76" t="s">
        <v>924</v>
      </c>
      <c r="J29" s="76" t="s">
        <v>925</v>
      </c>
      <c r="L29" s="5"/>
    </row>
    <row r="30" spans="1:13" ht="21.75">
      <c r="A30" s="66" t="s">
        <v>57</v>
      </c>
      <c r="B30" s="77">
        <v>8329</v>
      </c>
      <c r="C30" s="77">
        <v>9572</v>
      </c>
      <c r="D30" s="77">
        <v>12996</v>
      </c>
      <c r="E30" s="77">
        <v>23546</v>
      </c>
      <c r="F30" s="77">
        <v>25185</v>
      </c>
      <c r="G30" s="77">
        <v>28045</v>
      </c>
      <c r="H30" s="77">
        <v>22011</v>
      </c>
      <c r="I30" s="77">
        <v>14331</v>
      </c>
      <c r="J30" s="77">
        <v>10682</v>
      </c>
      <c r="K30" s="13"/>
      <c r="L30" s="80"/>
      <c r="M30" s="13"/>
    </row>
    <row r="31" spans="1:13" ht="21.75">
      <c r="A31" s="68" t="s">
        <v>61</v>
      </c>
      <c r="B31" s="77">
        <v>6003</v>
      </c>
      <c r="C31" s="77">
        <v>6523</v>
      </c>
      <c r="D31" s="77">
        <v>8065</v>
      </c>
      <c r="E31" s="77">
        <v>15302</v>
      </c>
      <c r="F31" s="77">
        <v>17568</v>
      </c>
      <c r="G31" s="77">
        <v>18273</v>
      </c>
      <c r="H31" s="77">
        <v>12561</v>
      </c>
      <c r="I31" s="77">
        <v>8619</v>
      </c>
      <c r="J31" s="77">
        <v>5974</v>
      </c>
      <c r="K31" s="13"/>
      <c r="L31" s="80"/>
      <c r="M31" s="13"/>
    </row>
    <row r="32" spans="1:13" ht="21.75">
      <c r="A32" s="68" t="s">
        <v>63</v>
      </c>
      <c r="B32" s="77">
        <v>3104</v>
      </c>
      <c r="C32" s="77">
        <v>3554</v>
      </c>
      <c r="D32" s="77">
        <v>4325</v>
      </c>
      <c r="E32" s="77">
        <v>8019</v>
      </c>
      <c r="F32" s="77">
        <v>9065</v>
      </c>
      <c r="G32" s="77">
        <v>9933</v>
      </c>
      <c r="H32" s="77">
        <v>6732</v>
      </c>
      <c r="I32" s="77">
        <v>4814</v>
      </c>
      <c r="J32" s="77">
        <v>3534</v>
      </c>
      <c r="K32" s="13"/>
      <c r="L32" s="80"/>
      <c r="M32" s="13"/>
    </row>
    <row r="33" spans="1:13" ht="21.75">
      <c r="A33" s="68" t="s">
        <v>64</v>
      </c>
      <c r="B33" s="77">
        <v>4171</v>
      </c>
      <c r="C33" s="77">
        <f>SUM('[1]กลุ่มอายุรายอำเภอ53'!J12:N12)</f>
        <v>2363.124649859944</v>
      </c>
      <c r="D33" s="77">
        <v>6165</v>
      </c>
      <c r="E33" s="77">
        <v>12410</v>
      </c>
      <c r="F33" s="77">
        <v>13758</v>
      </c>
      <c r="G33" s="77">
        <v>15358</v>
      </c>
      <c r="H33" s="77">
        <v>11004</v>
      </c>
      <c r="I33" s="77">
        <v>7938</v>
      </c>
      <c r="J33" s="77">
        <v>5614</v>
      </c>
      <c r="K33" s="13"/>
      <c r="L33" s="80"/>
      <c r="M33" s="13"/>
    </row>
    <row r="34" spans="1:13" ht="21.75">
      <c r="A34" s="68" t="s">
        <v>65</v>
      </c>
      <c r="B34" s="77">
        <v>3651</v>
      </c>
      <c r="C34" s="77">
        <v>3665</v>
      </c>
      <c r="D34" s="77">
        <v>4923</v>
      </c>
      <c r="E34" s="77">
        <v>10264</v>
      </c>
      <c r="F34" s="77">
        <v>11571</v>
      </c>
      <c r="G34" s="77">
        <v>13077</v>
      </c>
      <c r="H34" s="77">
        <v>9276</v>
      </c>
      <c r="I34" s="77">
        <v>6298</v>
      </c>
      <c r="J34" s="77">
        <v>5074</v>
      </c>
      <c r="K34" s="13"/>
      <c r="L34" s="80"/>
      <c r="M34" s="13"/>
    </row>
    <row r="35" spans="1:13" ht="21.75">
      <c r="A35" s="68" t="s">
        <v>66</v>
      </c>
      <c r="B35" s="77">
        <v>3963</v>
      </c>
      <c r="C35" s="77">
        <v>4384</v>
      </c>
      <c r="D35" s="77">
        <v>5726</v>
      </c>
      <c r="E35" s="77">
        <v>11011</v>
      </c>
      <c r="F35" s="77">
        <v>12520</v>
      </c>
      <c r="G35" s="77">
        <v>13792</v>
      </c>
      <c r="H35" s="77">
        <v>9665</v>
      </c>
      <c r="I35" s="77">
        <v>6959</v>
      </c>
      <c r="J35" s="77">
        <v>6309</v>
      </c>
      <c r="K35" s="13"/>
      <c r="L35" s="80"/>
      <c r="M35" s="13"/>
    </row>
    <row r="36" spans="1:13" ht="21.75">
      <c r="A36" s="68" t="s">
        <v>67</v>
      </c>
      <c r="B36" s="77">
        <v>6328</v>
      </c>
      <c r="C36" s="77">
        <v>7079</v>
      </c>
      <c r="D36" s="77">
        <v>8597</v>
      </c>
      <c r="E36" s="77">
        <v>16867</v>
      </c>
      <c r="F36" s="77">
        <v>19951</v>
      </c>
      <c r="G36" s="77">
        <v>20654</v>
      </c>
      <c r="H36" s="77">
        <v>13520</v>
      </c>
      <c r="I36" s="77">
        <v>8699</v>
      </c>
      <c r="J36" s="77">
        <v>5874</v>
      </c>
      <c r="K36" s="13"/>
      <c r="L36" s="80"/>
      <c r="M36" s="13"/>
    </row>
    <row r="37" spans="1:13" ht="21.75">
      <c r="A37" s="68" t="s">
        <v>68</v>
      </c>
      <c r="B37" s="77">
        <v>3503</v>
      </c>
      <c r="C37" s="77">
        <v>3761</v>
      </c>
      <c r="D37" s="77">
        <v>4465</v>
      </c>
      <c r="E37" s="77">
        <v>8849</v>
      </c>
      <c r="F37" s="77">
        <v>10187</v>
      </c>
      <c r="G37" s="77">
        <v>11194</v>
      </c>
      <c r="H37" s="77">
        <v>6903</v>
      </c>
      <c r="I37" s="77">
        <v>4808</v>
      </c>
      <c r="J37" s="77">
        <v>3630</v>
      </c>
      <c r="K37" s="13"/>
      <c r="L37" s="80"/>
      <c r="M37" s="13"/>
    </row>
    <row r="38" spans="1:13" ht="21.75">
      <c r="A38" s="68" t="s">
        <v>69</v>
      </c>
      <c r="B38" s="77">
        <v>4300</v>
      </c>
      <c r="C38" s="77">
        <v>4480</v>
      </c>
      <c r="D38" s="77">
        <v>5363</v>
      </c>
      <c r="E38" s="77">
        <v>10825</v>
      </c>
      <c r="F38" s="77">
        <v>12309</v>
      </c>
      <c r="G38" s="77">
        <v>11675</v>
      </c>
      <c r="H38" s="77">
        <v>7933</v>
      </c>
      <c r="I38" s="77">
        <v>4541</v>
      </c>
      <c r="J38" s="77">
        <v>3611</v>
      </c>
      <c r="K38" s="13"/>
      <c r="L38" s="80"/>
      <c r="M38" s="13"/>
    </row>
    <row r="39" spans="1:13" ht="21.75">
      <c r="A39" s="68" t="s">
        <v>70</v>
      </c>
      <c r="B39" s="77">
        <v>6828</v>
      </c>
      <c r="C39" s="77">
        <v>7590</v>
      </c>
      <c r="D39" s="77">
        <v>9221</v>
      </c>
      <c r="E39" s="77">
        <v>17746</v>
      </c>
      <c r="F39" s="77">
        <v>20924</v>
      </c>
      <c r="G39" s="77">
        <v>22604</v>
      </c>
      <c r="H39" s="77">
        <v>15812</v>
      </c>
      <c r="I39" s="77">
        <v>10873</v>
      </c>
      <c r="J39" s="77">
        <v>9298</v>
      </c>
      <c r="K39" s="13"/>
      <c r="L39" s="80"/>
      <c r="M39" s="13"/>
    </row>
    <row r="40" spans="1:13" ht="21.75">
      <c r="A40" s="68" t="s">
        <v>71</v>
      </c>
      <c r="B40" s="77">
        <v>6756</v>
      </c>
      <c r="C40" s="77">
        <v>7376</v>
      </c>
      <c r="D40" s="77">
        <v>9543</v>
      </c>
      <c r="E40" s="77">
        <v>17821</v>
      </c>
      <c r="F40" s="77">
        <v>20026</v>
      </c>
      <c r="G40" s="77">
        <v>20775</v>
      </c>
      <c r="H40" s="77">
        <v>15195</v>
      </c>
      <c r="I40" s="77">
        <v>10685</v>
      </c>
      <c r="J40" s="77">
        <v>8740</v>
      </c>
      <c r="K40" s="13"/>
      <c r="L40" s="80"/>
      <c r="M40" s="13"/>
    </row>
    <row r="41" spans="1:13" ht="21.75">
      <c r="A41" s="68" t="s">
        <v>72</v>
      </c>
      <c r="B41" s="77">
        <v>1200</v>
      </c>
      <c r="C41" s="77">
        <v>1470</v>
      </c>
      <c r="D41" s="77">
        <v>1769</v>
      </c>
      <c r="E41" s="77">
        <v>3375</v>
      </c>
      <c r="F41" s="77">
        <v>4133</v>
      </c>
      <c r="G41" s="77">
        <v>4504</v>
      </c>
      <c r="H41" s="77">
        <v>3050</v>
      </c>
      <c r="I41" s="77">
        <v>2242</v>
      </c>
      <c r="J41" s="77">
        <v>1738</v>
      </c>
      <c r="K41" s="13"/>
      <c r="L41" s="80"/>
      <c r="M41" s="13"/>
    </row>
    <row r="42" spans="1:13" ht="21.75">
      <c r="A42" s="68" t="s">
        <v>73</v>
      </c>
      <c r="B42" s="77">
        <v>1831</v>
      </c>
      <c r="C42" s="77">
        <v>1869</v>
      </c>
      <c r="D42" s="77">
        <v>2381</v>
      </c>
      <c r="E42" s="77">
        <v>4410</v>
      </c>
      <c r="F42" s="77">
        <v>5094</v>
      </c>
      <c r="G42" s="77">
        <v>4664</v>
      </c>
      <c r="H42" s="77">
        <v>3258</v>
      </c>
      <c r="I42" s="77">
        <v>2316</v>
      </c>
      <c r="J42" s="77">
        <v>1835</v>
      </c>
      <c r="K42" s="13"/>
      <c r="L42" s="80"/>
      <c r="M42" s="13"/>
    </row>
    <row r="43" spans="1:13" ht="21.75">
      <c r="A43" s="68" t="s">
        <v>74</v>
      </c>
      <c r="B43" s="77">
        <v>4619</v>
      </c>
      <c r="C43" s="77">
        <v>4879</v>
      </c>
      <c r="D43" s="77">
        <v>6053</v>
      </c>
      <c r="E43" s="77">
        <v>11441</v>
      </c>
      <c r="F43" s="77">
        <v>13746</v>
      </c>
      <c r="G43" s="77">
        <v>13526</v>
      </c>
      <c r="H43" s="77">
        <v>9229</v>
      </c>
      <c r="I43" s="77">
        <v>6279</v>
      </c>
      <c r="J43" s="77">
        <v>4732</v>
      </c>
      <c r="K43" s="13"/>
      <c r="L43" s="80"/>
      <c r="M43" s="13"/>
    </row>
    <row r="44" spans="1:13" ht="21.75">
      <c r="A44" s="68" t="s">
        <v>75</v>
      </c>
      <c r="B44" s="77">
        <v>1418</v>
      </c>
      <c r="C44" s="77">
        <v>1429</v>
      </c>
      <c r="D44" s="77">
        <v>1750</v>
      </c>
      <c r="E44" s="77">
        <v>3342</v>
      </c>
      <c r="F44" s="77">
        <v>4276</v>
      </c>
      <c r="G44" s="77">
        <v>3999</v>
      </c>
      <c r="H44" s="77">
        <v>2887</v>
      </c>
      <c r="I44" s="77">
        <v>1860</v>
      </c>
      <c r="J44" s="77">
        <v>1510</v>
      </c>
      <c r="K44" s="13"/>
      <c r="L44" s="80"/>
      <c r="M44" s="13"/>
    </row>
    <row r="45" spans="1:13" ht="21.75">
      <c r="A45" s="68" t="s">
        <v>76</v>
      </c>
      <c r="B45" s="77">
        <v>1709</v>
      </c>
      <c r="C45" s="77">
        <v>2009</v>
      </c>
      <c r="D45" s="77">
        <v>2834</v>
      </c>
      <c r="E45" s="77">
        <v>6636</v>
      </c>
      <c r="F45" s="77">
        <v>6283</v>
      </c>
      <c r="G45" s="77">
        <v>6719</v>
      </c>
      <c r="H45" s="77">
        <v>5229</v>
      </c>
      <c r="I45" s="77">
        <v>3293</v>
      </c>
      <c r="J45" s="77">
        <v>2252</v>
      </c>
      <c r="K45" s="13"/>
      <c r="L45" s="80"/>
      <c r="M45" s="13"/>
    </row>
    <row r="46" spans="1:13" ht="21.75">
      <c r="A46" s="68" t="s">
        <v>77</v>
      </c>
      <c r="B46" s="77">
        <v>2444</v>
      </c>
      <c r="C46" s="77">
        <v>2399</v>
      </c>
      <c r="D46" s="77">
        <v>3278</v>
      </c>
      <c r="E46" s="77">
        <v>7024</v>
      </c>
      <c r="F46" s="77">
        <v>7980</v>
      </c>
      <c r="G46" s="77">
        <v>9041</v>
      </c>
      <c r="H46" s="77">
        <v>6684</v>
      </c>
      <c r="I46" s="77">
        <v>4735</v>
      </c>
      <c r="J46" s="77">
        <v>3696</v>
      </c>
      <c r="K46" s="13"/>
      <c r="L46" s="80"/>
      <c r="M46" s="13"/>
    </row>
    <row r="47" spans="1:13" ht="21.75">
      <c r="A47" s="68" t="s">
        <v>97</v>
      </c>
      <c r="B47" s="77">
        <v>1607</v>
      </c>
      <c r="C47" s="77">
        <v>1580</v>
      </c>
      <c r="D47" s="77">
        <v>2065</v>
      </c>
      <c r="E47" s="77">
        <v>4142</v>
      </c>
      <c r="F47" s="77">
        <v>4864</v>
      </c>
      <c r="G47" s="77">
        <v>5295</v>
      </c>
      <c r="H47" s="77">
        <v>3496</v>
      </c>
      <c r="I47" s="77">
        <v>2590</v>
      </c>
      <c r="J47" s="77">
        <v>2122</v>
      </c>
      <c r="K47" s="13"/>
      <c r="L47" s="80"/>
      <c r="M47" s="13"/>
    </row>
    <row r="48" spans="1:13" ht="21.75">
      <c r="A48" s="68" t="s">
        <v>98</v>
      </c>
      <c r="B48" s="77">
        <v>1388</v>
      </c>
      <c r="C48" s="77">
        <v>1580</v>
      </c>
      <c r="D48" s="77">
        <v>2045</v>
      </c>
      <c r="E48" s="77">
        <v>3906</v>
      </c>
      <c r="F48" s="77">
        <v>4412</v>
      </c>
      <c r="G48" s="77">
        <v>4620</v>
      </c>
      <c r="H48" s="77">
        <v>3161</v>
      </c>
      <c r="I48" s="77">
        <v>2314</v>
      </c>
      <c r="J48" s="77">
        <v>1924</v>
      </c>
      <c r="K48" s="13"/>
      <c r="L48" s="80"/>
      <c r="M48" s="13"/>
    </row>
    <row r="49" spans="1:13" ht="21.75">
      <c r="A49" s="68" t="s">
        <v>99</v>
      </c>
      <c r="B49" s="77">
        <v>1251</v>
      </c>
      <c r="C49" s="77">
        <v>1375</v>
      </c>
      <c r="D49" s="77">
        <v>1738</v>
      </c>
      <c r="E49" s="77">
        <v>3427</v>
      </c>
      <c r="F49" s="77">
        <v>4282</v>
      </c>
      <c r="G49" s="77">
        <v>4435</v>
      </c>
      <c r="H49" s="77">
        <v>3051</v>
      </c>
      <c r="I49" s="77">
        <v>2402</v>
      </c>
      <c r="J49" s="77">
        <v>2014</v>
      </c>
      <c r="K49" s="13"/>
      <c r="L49" s="80"/>
      <c r="M49" s="13"/>
    </row>
    <row r="50" spans="1:12" ht="21.75">
      <c r="A50" s="74" t="s">
        <v>38</v>
      </c>
      <c r="B50" s="78">
        <f aca="true" t="shared" si="1" ref="B50:J50">SUM(B30:B49)</f>
        <v>74403</v>
      </c>
      <c r="C50" s="78">
        <f t="shared" si="1"/>
        <v>78937.12464985994</v>
      </c>
      <c r="D50" s="78">
        <f t="shared" si="1"/>
        <v>103302</v>
      </c>
      <c r="E50" s="78">
        <f t="shared" si="1"/>
        <v>200363</v>
      </c>
      <c r="F50" s="78">
        <f t="shared" si="1"/>
        <v>228134</v>
      </c>
      <c r="G50" s="78">
        <f t="shared" si="1"/>
        <v>242183</v>
      </c>
      <c r="H50" s="78">
        <f t="shared" si="1"/>
        <v>170657</v>
      </c>
      <c r="I50" s="78">
        <f t="shared" si="1"/>
        <v>116596</v>
      </c>
      <c r="J50" s="78">
        <f t="shared" si="1"/>
        <v>90163</v>
      </c>
      <c r="K50" s="13"/>
      <c r="L50" s="81"/>
    </row>
    <row r="51" ht="21.75">
      <c r="L51" s="5"/>
    </row>
    <row r="53" ht="21.75">
      <c r="B53" s="79" t="s">
        <v>928</v>
      </c>
    </row>
    <row r="55" spans="1:10" ht="21.75">
      <c r="A55" s="76" t="s">
        <v>901</v>
      </c>
      <c r="B55" s="76" t="s">
        <v>917</v>
      </c>
      <c r="C55" s="76" t="s">
        <v>918</v>
      </c>
      <c r="D55" s="76" t="s">
        <v>919</v>
      </c>
      <c r="E55" s="76" t="s">
        <v>920</v>
      </c>
      <c r="F55" s="76" t="s">
        <v>921</v>
      </c>
      <c r="G55" s="76" t="s">
        <v>922</v>
      </c>
      <c r="H55" s="76" t="s">
        <v>923</v>
      </c>
      <c r="I55" s="76" t="s">
        <v>924</v>
      </c>
      <c r="J55" s="76" t="s">
        <v>925</v>
      </c>
    </row>
    <row r="56" spans="1:11" ht="21.75">
      <c r="A56" s="66" t="s">
        <v>57</v>
      </c>
      <c r="B56" s="77">
        <v>8344</v>
      </c>
      <c r="C56" s="77">
        <v>10058</v>
      </c>
      <c r="D56" s="77">
        <v>13246</v>
      </c>
      <c r="E56" s="77">
        <v>23588</v>
      </c>
      <c r="F56" s="77">
        <v>25762</v>
      </c>
      <c r="G56" s="77">
        <v>27980</v>
      </c>
      <c r="H56" s="77">
        <f>SUM('[1]กลุ่มอายุรายอำเภอ53'!AX3:BG3)</f>
        <v>10998.73117946033</v>
      </c>
      <c r="I56" s="77">
        <v>13843</v>
      </c>
      <c r="J56" s="77">
        <v>10430</v>
      </c>
      <c r="K56" s="13"/>
    </row>
    <row r="57" spans="1:11" ht="21.75">
      <c r="A57" s="68" t="s">
        <v>61</v>
      </c>
      <c r="B57" s="77">
        <v>6075</v>
      </c>
      <c r="C57" s="77">
        <v>6982</v>
      </c>
      <c r="D57" s="77">
        <v>8134</v>
      </c>
      <c r="E57" s="77">
        <v>15280</v>
      </c>
      <c r="F57" s="77">
        <v>18007</v>
      </c>
      <c r="G57" s="77">
        <v>18145</v>
      </c>
      <c r="H57" s="77">
        <v>12356</v>
      </c>
      <c r="I57" s="77">
        <v>8277</v>
      </c>
      <c r="J57" s="77">
        <v>5828</v>
      </c>
      <c r="K57" s="13"/>
    </row>
    <row r="58" spans="1:11" ht="21.75">
      <c r="A58" s="68" t="s">
        <v>63</v>
      </c>
      <c r="B58" s="77">
        <v>3164</v>
      </c>
      <c r="C58" s="77">
        <v>3740</v>
      </c>
      <c r="D58" s="77">
        <v>4418</v>
      </c>
      <c r="E58" s="77">
        <v>7984</v>
      </c>
      <c r="F58" s="77">
        <v>9304</v>
      </c>
      <c r="G58" s="77">
        <v>9745</v>
      </c>
      <c r="H58" s="77">
        <v>6611</v>
      </c>
      <c r="I58" s="77">
        <v>4665</v>
      </c>
      <c r="J58" s="77">
        <v>3412</v>
      </c>
      <c r="K58" s="13"/>
    </row>
    <row r="59" spans="1:11" ht="21.75">
      <c r="A59" s="68" t="s">
        <v>64</v>
      </c>
      <c r="B59" s="77">
        <v>4303</v>
      </c>
      <c r="C59" s="77">
        <v>5080</v>
      </c>
      <c r="D59" s="77">
        <v>6283</v>
      </c>
      <c r="E59" s="77">
        <v>12405</v>
      </c>
      <c r="F59" s="77">
        <v>14096</v>
      </c>
      <c r="G59" s="77">
        <v>15250</v>
      </c>
      <c r="H59" s="77">
        <v>10744</v>
      </c>
      <c r="I59" s="77">
        <v>7645</v>
      </c>
      <c r="J59" s="77">
        <v>5450</v>
      </c>
      <c r="K59" s="13"/>
    </row>
    <row r="60" spans="1:11" ht="21.75">
      <c r="A60" s="68" t="s">
        <v>65</v>
      </c>
      <c r="B60" s="77">
        <v>3693</v>
      </c>
      <c r="C60" s="77">
        <v>3970</v>
      </c>
      <c r="D60" s="77">
        <v>5070</v>
      </c>
      <c r="E60" s="77">
        <v>10200</v>
      </c>
      <c r="F60" s="77">
        <v>11905</v>
      </c>
      <c r="G60" s="77">
        <v>12888</v>
      </c>
      <c r="H60" s="77">
        <v>9096</v>
      </c>
      <c r="I60" s="77">
        <v>6140</v>
      </c>
      <c r="J60" s="77">
        <v>4979</v>
      </c>
      <c r="K60" s="13"/>
    </row>
    <row r="61" spans="1:11" ht="21.75">
      <c r="A61" s="68" t="s">
        <v>66</v>
      </c>
      <c r="B61" s="77">
        <v>4087</v>
      </c>
      <c r="C61" s="77">
        <v>4643</v>
      </c>
      <c r="D61" s="77">
        <v>5852</v>
      </c>
      <c r="E61" s="77">
        <v>11035</v>
      </c>
      <c r="F61" s="77">
        <v>13010</v>
      </c>
      <c r="G61" s="77">
        <v>13613</v>
      </c>
      <c r="H61" s="77">
        <v>9453</v>
      </c>
      <c r="I61" s="77">
        <v>6769</v>
      </c>
      <c r="J61" s="77">
        <v>6154</v>
      </c>
      <c r="K61" s="13"/>
    </row>
    <row r="62" spans="1:11" ht="21.75">
      <c r="A62" s="68" t="s">
        <v>67</v>
      </c>
      <c r="B62" s="77">
        <v>6564</v>
      </c>
      <c r="C62" s="77">
        <v>7294</v>
      </c>
      <c r="D62" s="77">
        <f>SUM('[1]กลุ่มอายุรายอำเภอ53'!O21:S21)</f>
        <v>4264.320782028386</v>
      </c>
      <c r="E62" s="77">
        <v>17078</v>
      </c>
      <c r="F62" s="77">
        <v>20461</v>
      </c>
      <c r="G62" s="77">
        <v>20156</v>
      </c>
      <c r="H62" s="77">
        <v>13201</v>
      </c>
      <c r="I62" s="77">
        <v>8283</v>
      </c>
      <c r="J62" s="77">
        <v>5543</v>
      </c>
      <c r="K62" s="13"/>
    </row>
    <row r="63" spans="1:11" ht="21.75">
      <c r="A63" s="68" t="s">
        <v>68</v>
      </c>
      <c r="B63" s="77">
        <v>3602</v>
      </c>
      <c r="C63" s="77">
        <v>3874</v>
      </c>
      <c r="D63" s="77">
        <v>4539</v>
      </c>
      <c r="E63" s="77">
        <v>8968</v>
      </c>
      <c r="F63" s="77">
        <v>10436</v>
      </c>
      <c r="G63" s="77">
        <v>10888</v>
      </c>
      <c r="H63" s="77">
        <v>6829</v>
      </c>
      <c r="I63" s="77">
        <v>4567</v>
      </c>
      <c r="J63" s="77">
        <v>3502</v>
      </c>
      <c r="K63" s="13"/>
    </row>
    <row r="64" spans="1:11" ht="21.75">
      <c r="A64" s="68" t="s">
        <v>69</v>
      </c>
      <c r="B64" s="77">
        <v>4294</v>
      </c>
      <c r="C64" s="77">
        <v>4630</v>
      </c>
      <c r="D64" s="77">
        <v>5430</v>
      </c>
      <c r="E64" s="77">
        <v>10952</v>
      </c>
      <c r="F64" s="77">
        <v>12561</v>
      </c>
      <c r="G64" s="77">
        <v>11428</v>
      </c>
      <c r="H64" s="77">
        <v>7708</v>
      </c>
      <c r="I64" s="77">
        <v>4400</v>
      </c>
      <c r="J64" s="77">
        <v>3585</v>
      </c>
      <c r="K64" s="13"/>
    </row>
    <row r="65" spans="1:11" ht="21.75">
      <c r="A65" s="68" t="s">
        <v>70</v>
      </c>
      <c r="B65" s="77">
        <v>6955</v>
      </c>
      <c r="C65" s="77">
        <v>8018</v>
      </c>
      <c r="D65" s="77">
        <v>9422</v>
      </c>
      <c r="E65" s="77">
        <v>17945</v>
      </c>
      <c r="F65" s="77">
        <v>21647</v>
      </c>
      <c r="G65" s="77">
        <v>22254</v>
      </c>
      <c r="H65" s="77">
        <v>15289</v>
      </c>
      <c r="I65" s="77">
        <v>10765</v>
      </c>
      <c r="J65" s="77">
        <v>8985</v>
      </c>
      <c r="K65" s="13"/>
    </row>
    <row r="66" spans="1:11" ht="21.75">
      <c r="A66" s="68" t="s">
        <v>71</v>
      </c>
      <c r="B66" s="77">
        <v>6815</v>
      </c>
      <c r="C66" s="77">
        <v>8006</v>
      </c>
      <c r="D66" s="77">
        <v>9537</v>
      </c>
      <c r="E66" s="77">
        <v>17789</v>
      </c>
      <c r="F66" s="77">
        <v>20478</v>
      </c>
      <c r="G66" s="77">
        <v>20733</v>
      </c>
      <c r="H66" s="77">
        <v>14883</v>
      </c>
      <c r="I66" s="77">
        <v>10362</v>
      </c>
      <c r="J66" s="77">
        <v>8445</v>
      </c>
      <c r="K66" s="13"/>
    </row>
    <row r="67" spans="1:11" ht="21.75">
      <c r="A67" s="68" t="s">
        <v>72</v>
      </c>
      <c r="B67" s="77">
        <v>1261</v>
      </c>
      <c r="C67" s="77">
        <v>1557</v>
      </c>
      <c r="D67" s="77">
        <v>1811</v>
      </c>
      <c r="E67" s="77">
        <v>3362</v>
      </c>
      <c r="F67" s="77">
        <v>4322</v>
      </c>
      <c r="G67" s="77">
        <v>4442</v>
      </c>
      <c r="H67" s="77">
        <v>2927</v>
      </c>
      <c r="I67" s="77">
        <v>2176</v>
      </c>
      <c r="J67" s="77">
        <v>1683</v>
      </c>
      <c r="K67" s="13"/>
    </row>
    <row r="68" spans="1:11" ht="21.75">
      <c r="A68" s="68" t="s">
        <v>73</v>
      </c>
      <c r="B68" s="77">
        <v>1790</v>
      </c>
      <c r="C68" s="77">
        <v>2051</v>
      </c>
      <c r="D68" s="77">
        <v>2347</v>
      </c>
      <c r="E68" s="77">
        <v>4430</v>
      </c>
      <c r="F68" s="77">
        <v>5221</v>
      </c>
      <c r="G68" s="77">
        <v>4578</v>
      </c>
      <c r="H68" s="77">
        <v>3253</v>
      </c>
      <c r="I68" s="77">
        <v>2209</v>
      </c>
      <c r="J68" s="77">
        <v>1791</v>
      </c>
      <c r="K68" s="13"/>
    </row>
    <row r="69" spans="1:11" ht="21.75">
      <c r="A69" s="68" t="s">
        <v>74</v>
      </c>
      <c r="B69" s="77">
        <v>4645</v>
      </c>
      <c r="C69" s="77">
        <v>5178</v>
      </c>
      <c r="D69" s="77">
        <v>6100</v>
      </c>
      <c r="E69" s="77">
        <v>11588</v>
      </c>
      <c r="F69" s="77">
        <v>14139</v>
      </c>
      <c r="G69" s="77">
        <v>13250</v>
      </c>
      <c r="H69" s="77">
        <v>8979</v>
      </c>
      <c r="I69" s="77">
        <v>6104</v>
      </c>
      <c r="J69" s="77">
        <v>4604</v>
      </c>
      <c r="K69" s="13"/>
    </row>
    <row r="70" spans="1:11" ht="21.75">
      <c r="A70" s="68" t="s">
        <v>75</v>
      </c>
      <c r="B70" s="77">
        <v>1439</v>
      </c>
      <c r="C70" s="77">
        <v>1506</v>
      </c>
      <c r="D70" s="77">
        <v>1734</v>
      </c>
      <c r="E70" s="77">
        <v>3489</v>
      </c>
      <c r="F70" s="77">
        <v>4312</v>
      </c>
      <c r="G70" s="77">
        <v>3946</v>
      </c>
      <c r="H70" s="77">
        <v>2814</v>
      </c>
      <c r="I70" s="77">
        <v>1784</v>
      </c>
      <c r="J70" s="77">
        <v>1454</v>
      </c>
      <c r="K70" s="13"/>
    </row>
    <row r="71" spans="1:11" ht="21.75">
      <c r="A71" s="68" t="s">
        <v>76</v>
      </c>
      <c r="B71" s="77">
        <v>1770</v>
      </c>
      <c r="C71" s="77">
        <v>2148</v>
      </c>
      <c r="D71" s="77">
        <v>2918</v>
      </c>
      <c r="E71" s="77">
        <v>6558</v>
      </c>
      <c r="F71" s="77">
        <v>6486</v>
      </c>
      <c r="G71" s="77">
        <v>6643</v>
      </c>
      <c r="H71" s="77">
        <v>5103</v>
      </c>
      <c r="I71" s="77">
        <v>3177</v>
      </c>
      <c r="J71" s="77">
        <f>SUM('[1]กลุ่มอายุรายอำเภอ53'!BR48:DB48)</f>
        <v>972.7717587193894</v>
      </c>
      <c r="K71" s="13"/>
    </row>
    <row r="72" spans="1:11" ht="21.75">
      <c r="A72" s="68" t="s">
        <v>77</v>
      </c>
      <c r="B72" s="77">
        <v>2431</v>
      </c>
      <c r="C72" s="77">
        <v>2580</v>
      </c>
      <c r="D72" s="77">
        <v>3362</v>
      </c>
      <c r="E72" s="77">
        <v>7118</v>
      </c>
      <c r="F72" s="77">
        <v>8186</v>
      </c>
      <c r="G72" s="77">
        <v>8977</v>
      </c>
      <c r="H72" s="77">
        <v>6603</v>
      </c>
      <c r="I72" s="77">
        <v>4597</v>
      </c>
      <c r="J72" s="77">
        <v>3651</v>
      </c>
      <c r="K72" s="13"/>
    </row>
    <row r="73" spans="1:11" ht="21.75">
      <c r="A73" s="68" t="s">
        <v>97</v>
      </c>
      <c r="B73" s="77">
        <v>1647</v>
      </c>
      <c r="C73" s="77">
        <v>1661</v>
      </c>
      <c r="D73" s="77">
        <v>2063</v>
      </c>
      <c r="E73" s="77">
        <v>4183</v>
      </c>
      <c r="F73" s="77">
        <v>5091</v>
      </c>
      <c r="G73" s="77">
        <v>5118</v>
      </c>
      <c r="H73" s="77">
        <v>3472</v>
      </c>
      <c r="I73" s="77">
        <v>2490</v>
      </c>
      <c r="J73" s="77">
        <v>2100</v>
      </c>
      <c r="K73" s="13"/>
    </row>
    <row r="74" spans="1:11" ht="21.75">
      <c r="A74" s="68" t="s">
        <v>98</v>
      </c>
      <c r="B74" s="77">
        <v>1448</v>
      </c>
      <c r="C74" s="77">
        <v>1695</v>
      </c>
      <c r="D74" s="77">
        <v>2026</v>
      </c>
      <c r="E74" s="77">
        <v>3960</v>
      </c>
      <c r="F74" s="77">
        <v>4581</v>
      </c>
      <c r="G74" s="77">
        <v>4538</v>
      </c>
      <c r="H74" s="77">
        <v>3103</v>
      </c>
      <c r="I74" s="77">
        <v>2230</v>
      </c>
      <c r="J74" s="77">
        <v>1888</v>
      </c>
      <c r="K74" s="13"/>
    </row>
    <row r="75" spans="1:11" ht="21.75">
      <c r="A75" s="68" t="s">
        <v>99</v>
      </c>
      <c r="B75" s="77">
        <v>1245</v>
      </c>
      <c r="C75" s="77">
        <v>1462</v>
      </c>
      <c r="D75" s="77">
        <v>1730</v>
      </c>
      <c r="E75" s="77">
        <v>3512</v>
      </c>
      <c r="F75" s="77">
        <v>4385</v>
      </c>
      <c r="G75" s="77">
        <v>4355</v>
      </c>
      <c r="H75" s="77">
        <v>2972</v>
      </c>
      <c r="I75" s="77">
        <v>2361</v>
      </c>
      <c r="J75" s="77">
        <v>1907</v>
      </c>
      <c r="K75" s="13"/>
    </row>
    <row r="76" spans="1:11" ht="21.75">
      <c r="A76" s="74" t="s">
        <v>38</v>
      </c>
      <c r="B76" s="78">
        <f aca="true" t="shared" si="2" ref="B76:J76">SUM(B56:B75)</f>
        <v>75572</v>
      </c>
      <c r="C76" s="78">
        <f t="shared" si="2"/>
        <v>86133</v>
      </c>
      <c r="D76" s="78">
        <f t="shared" si="2"/>
        <v>100286.32078202839</v>
      </c>
      <c r="E76" s="78">
        <f t="shared" si="2"/>
        <v>201424</v>
      </c>
      <c r="F76" s="78">
        <f t="shared" si="2"/>
        <v>234390</v>
      </c>
      <c r="G76" s="78">
        <f t="shared" si="2"/>
        <v>238927</v>
      </c>
      <c r="H76" s="78">
        <f t="shared" si="2"/>
        <v>156394.73117946033</v>
      </c>
      <c r="I76" s="78">
        <f t="shared" si="2"/>
        <v>112844</v>
      </c>
      <c r="J76" s="78">
        <f t="shared" si="2"/>
        <v>86363.77175871939</v>
      </c>
      <c r="K76" s="13"/>
    </row>
    <row r="79" ht="21.75">
      <c r="B79" s="79" t="s">
        <v>929</v>
      </c>
    </row>
    <row r="81" spans="1:10" ht="21.75">
      <c r="A81" s="76" t="s">
        <v>901</v>
      </c>
      <c r="B81" s="76" t="s">
        <v>917</v>
      </c>
      <c r="C81" s="76" t="s">
        <v>918</v>
      </c>
      <c r="D81" s="76" t="s">
        <v>919</v>
      </c>
      <c r="E81" s="76" t="s">
        <v>920</v>
      </c>
      <c r="F81" s="76" t="s">
        <v>921</v>
      </c>
      <c r="G81" s="76" t="s">
        <v>922</v>
      </c>
      <c r="H81" s="76" t="s">
        <v>923</v>
      </c>
      <c r="I81" s="76" t="s">
        <v>924</v>
      </c>
      <c r="J81" s="76" t="s">
        <v>925</v>
      </c>
    </row>
    <row r="82" spans="1:13" ht="21.75">
      <c r="A82" s="66" t="s">
        <v>57</v>
      </c>
      <c r="B82" s="77">
        <v>8325</v>
      </c>
      <c r="C82" s="77">
        <v>10734</v>
      </c>
      <c r="D82" s="77">
        <v>13102</v>
      </c>
      <c r="E82" s="77">
        <v>23686</v>
      </c>
      <c r="F82" s="77">
        <v>26305</v>
      </c>
      <c r="G82" s="77">
        <v>27810</v>
      </c>
      <c r="H82" s="77">
        <v>20657</v>
      </c>
      <c r="I82" s="77">
        <v>13532</v>
      </c>
      <c r="J82" s="77">
        <v>9929</v>
      </c>
      <c r="K82" s="13"/>
      <c r="M82" s="13"/>
    </row>
    <row r="83" spans="1:13" ht="21.75">
      <c r="A83" s="68" t="s">
        <v>61</v>
      </c>
      <c r="B83" s="77">
        <v>6095</v>
      </c>
      <c r="C83" s="77">
        <v>7441</v>
      </c>
      <c r="D83" s="77">
        <v>8198</v>
      </c>
      <c r="E83" s="77">
        <v>15435</v>
      </c>
      <c r="F83" s="77">
        <v>18610</v>
      </c>
      <c r="G83" s="77">
        <v>17572</v>
      </c>
      <c r="H83" s="77">
        <v>12126</v>
      </c>
      <c r="I83" s="77">
        <v>8047</v>
      </c>
      <c r="J83" s="77">
        <v>5490</v>
      </c>
      <c r="K83" s="13"/>
      <c r="M83" s="13"/>
    </row>
    <row r="84" spans="1:13" ht="21.75">
      <c r="A84" s="68" t="s">
        <v>63</v>
      </c>
      <c r="B84" s="77">
        <v>3186</v>
      </c>
      <c r="C84" s="77">
        <v>3984</v>
      </c>
      <c r="D84" s="77">
        <v>4436</v>
      </c>
      <c r="E84" s="77">
        <v>7927</v>
      </c>
      <c r="F84" s="77">
        <v>9582</v>
      </c>
      <c r="G84" s="77">
        <v>9526</v>
      </c>
      <c r="H84" s="77">
        <v>6456</v>
      </c>
      <c r="I84" s="77">
        <v>4518</v>
      </c>
      <c r="J84" s="77">
        <v>3211</v>
      </c>
      <c r="K84" s="13"/>
      <c r="M84" s="13"/>
    </row>
    <row r="85" spans="1:13" ht="21.75">
      <c r="A85" s="68" t="s">
        <v>64</v>
      </c>
      <c r="B85" s="77">
        <v>4401</v>
      </c>
      <c r="C85" s="77">
        <v>5413</v>
      </c>
      <c r="D85" s="77">
        <v>6358</v>
      </c>
      <c r="E85" s="77">
        <v>12340</v>
      </c>
      <c r="F85" s="77">
        <v>14589</v>
      </c>
      <c r="G85" s="77">
        <v>15006</v>
      </c>
      <c r="H85" s="77">
        <v>10610</v>
      </c>
      <c r="I85" s="77">
        <v>7558</v>
      </c>
      <c r="J85" s="77">
        <v>5188</v>
      </c>
      <c r="K85" s="13"/>
      <c r="M85" s="13"/>
    </row>
    <row r="86" spans="1:13" ht="21.75">
      <c r="A86" s="68" t="s">
        <v>65</v>
      </c>
      <c r="B86" s="77">
        <v>3675</v>
      </c>
      <c r="C86" s="77">
        <v>4350</v>
      </c>
      <c r="D86" s="77">
        <v>5234</v>
      </c>
      <c r="E86" s="77">
        <v>10252</v>
      </c>
      <c r="F86" s="77">
        <v>12328</v>
      </c>
      <c r="G86" s="77">
        <v>12716</v>
      </c>
      <c r="H86" s="77">
        <v>8830</v>
      </c>
      <c r="I86" s="77">
        <v>6131</v>
      </c>
      <c r="J86" s="77">
        <v>4811</v>
      </c>
      <c r="K86" s="13"/>
      <c r="M86" s="13"/>
    </row>
    <row r="87" spans="1:13" ht="21.75">
      <c r="A87" s="68" t="s">
        <v>66</v>
      </c>
      <c r="B87" s="77">
        <v>4176</v>
      </c>
      <c r="C87" s="77">
        <v>4948</v>
      </c>
      <c r="D87" s="77">
        <v>5838</v>
      </c>
      <c r="E87" s="77">
        <v>11051</v>
      </c>
      <c r="F87" s="77">
        <v>13552</v>
      </c>
      <c r="G87" s="77">
        <v>13346</v>
      </c>
      <c r="H87" s="77">
        <v>9271</v>
      </c>
      <c r="I87" s="77">
        <v>6783</v>
      </c>
      <c r="J87" s="77">
        <v>6002</v>
      </c>
      <c r="K87" s="13"/>
      <c r="M87" s="13"/>
    </row>
    <row r="88" spans="1:13" ht="21.75">
      <c r="A88" s="68" t="s">
        <v>67</v>
      </c>
      <c r="B88" s="77">
        <v>6745</v>
      </c>
      <c r="C88" s="77">
        <v>7751</v>
      </c>
      <c r="D88" s="77">
        <v>9005</v>
      </c>
      <c r="E88" s="77">
        <v>17455</v>
      </c>
      <c r="F88" s="77">
        <v>20973</v>
      </c>
      <c r="G88" s="77">
        <v>19855</v>
      </c>
      <c r="H88" s="77">
        <v>13013</v>
      </c>
      <c r="I88" s="77">
        <v>8072</v>
      </c>
      <c r="J88" s="77">
        <v>5360</v>
      </c>
      <c r="K88" s="13"/>
      <c r="M88" s="13"/>
    </row>
    <row r="89" spans="1:13" ht="21.75">
      <c r="A89" s="68" t="s">
        <v>68</v>
      </c>
      <c r="B89" s="77">
        <v>3658</v>
      </c>
      <c r="C89" s="77">
        <v>4047</v>
      </c>
      <c r="D89" s="77">
        <v>4691</v>
      </c>
      <c r="E89" s="77">
        <v>8972</v>
      </c>
      <c r="F89" s="77">
        <v>10722</v>
      </c>
      <c r="G89" s="77">
        <v>10581</v>
      </c>
      <c r="H89" s="77">
        <v>6644</v>
      </c>
      <c r="I89" s="77">
        <v>4400</v>
      </c>
      <c r="J89" s="77">
        <v>3324</v>
      </c>
      <c r="K89" s="13"/>
      <c r="M89" s="13"/>
    </row>
    <row r="90" spans="1:13" ht="21.75">
      <c r="A90" s="68" t="s">
        <v>69</v>
      </c>
      <c r="B90" s="77">
        <v>4274</v>
      </c>
      <c r="C90" s="77">
        <v>4858</v>
      </c>
      <c r="D90" s="77">
        <v>5570</v>
      </c>
      <c r="E90" s="77">
        <v>10987</v>
      </c>
      <c r="F90" s="77">
        <v>12722</v>
      </c>
      <c r="G90" s="77">
        <v>11206</v>
      </c>
      <c r="H90" s="77">
        <v>7306</v>
      </c>
      <c r="I90" s="77">
        <v>4317</v>
      </c>
      <c r="J90" s="77">
        <v>3492</v>
      </c>
      <c r="K90" s="13"/>
      <c r="M90" s="13"/>
    </row>
    <row r="91" spans="1:13" ht="21.75">
      <c r="A91" s="68" t="s">
        <v>70</v>
      </c>
      <c r="B91" s="77">
        <v>7226</v>
      </c>
      <c r="C91" s="77">
        <v>8385</v>
      </c>
      <c r="D91" s="77">
        <v>9520</v>
      </c>
      <c r="E91" s="77">
        <v>18103</v>
      </c>
      <c r="F91" s="77">
        <v>22453</v>
      </c>
      <c r="G91" s="77">
        <v>21905</v>
      </c>
      <c r="H91" s="77">
        <v>14848</v>
      </c>
      <c r="I91" s="77">
        <v>10655</v>
      </c>
      <c r="J91" s="77">
        <v>8555</v>
      </c>
      <c r="K91" s="13"/>
      <c r="M91" s="13"/>
    </row>
    <row r="92" spans="1:13" ht="21.75">
      <c r="A92" s="68" t="s">
        <v>71</v>
      </c>
      <c r="B92" s="77">
        <v>6876</v>
      </c>
      <c r="C92" s="77">
        <v>8514</v>
      </c>
      <c r="D92" s="77">
        <v>9525</v>
      </c>
      <c r="E92" s="77">
        <v>17778</v>
      </c>
      <c r="F92" s="77">
        <v>21153</v>
      </c>
      <c r="G92" s="77">
        <v>20237</v>
      </c>
      <c r="H92" s="77">
        <v>14676</v>
      </c>
      <c r="I92" s="77">
        <v>10025</v>
      </c>
      <c r="J92" s="77">
        <v>8115</v>
      </c>
      <c r="K92" s="13"/>
      <c r="M92" s="13"/>
    </row>
    <row r="93" spans="1:13" ht="21.75">
      <c r="A93" s="68" t="s">
        <v>72</v>
      </c>
      <c r="B93" s="77">
        <v>1312</v>
      </c>
      <c r="C93" s="77">
        <v>1672</v>
      </c>
      <c r="D93" s="77">
        <v>1876</v>
      </c>
      <c r="E93" s="77">
        <v>3341</v>
      </c>
      <c r="F93" s="77">
        <v>4520</v>
      </c>
      <c r="G93" s="77">
        <v>4285</v>
      </c>
      <c r="H93" s="77">
        <v>2901</v>
      </c>
      <c r="I93" s="77">
        <v>2105</v>
      </c>
      <c r="J93" s="77">
        <v>1592</v>
      </c>
      <c r="K93" s="13"/>
      <c r="M93" s="13"/>
    </row>
    <row r="94" spans="1:13" ht="21.75">
      <c r="A94" s="68" t="s">
        <v>73</v>
      </c>
      <c r="B94" s="77">
        <v>1794</v>
      </c>
      <c r="C94" s="77">
        <v>2142</v>
      </c>
      <c r="D94" s="77">
        <v>2372</v>
      </c>
      <c r="E94" s="77">
        <v>4437</v>
      </c>
      <c r="F94" s="77">
        <v>5233</v>
      </c>
      <c r="G94" s="77">
        <v>4448</v>
      </c>
      <c r="H94" s="77">
        <v>3247</v>
      </c>
      <c r="I94" s="77">
        <v>2151</v>
      </c>
      <c r="J94" s="77">
        <v>1737</v>
      </c>
      <c r="K94" s="13"/>
      <c r="M94" s="13"/>
    </row>
    <row r="95" spans="1:13" s="85" customFormat="1" ht="21.75">
      <c r="A95" s="82" t="s">
        <v>74</v>
      </c>
      <c r="B95" s="75">
        <v>4750</v>
      </c>
      <c r="C95" s="75">
        <v>5444</v>
      </c>
      <c r="D95" s="83">
        <v>6072</v>
      </c>
      <c r="E95" s="75">
        <v>11947</v>
      </c>
      <c r="F95" s="75">
        <v>14532</v>
      </c>
      <c r="G95" s="75">
        <v>12880</v>
      </c>
      <c r="H95" s="75">
        <v>8899</v>
      </c>
      <c r="I95" s="75">
        <v>5873</v>
      </c>
      <c r="J95" s="75">
        <v>4506</v>
      </c>
      <c r="K95" s="84"/>
      <c r="M95" s="84"/>
    </row>
    <row r="96" spans="1:13" ht="21.75">
      <c r="A96" s="68" t="s">
        <v>75</v>
      </c>
      <c r="B96" s="77">
        <v>1463</v>
      </c>
      <c r="C96" s="77">
        <v>1612</v>
      </c>
      <c r="D96" s="77">
        <v>1721</v>
      </c>
      <c r="E96" s="77">
        <v>3596</v>
      </c>
      <c r="F96" s="77">
        <v>4379</v>
      </c>
      <c r="G96" s="77">
        <v>3882</v>
      </c>
      <c r="H96" s="77">
        <v>2722</v>
      </c>
      <c r="I96" s="77">
        <v>1727</v>
      </c>
      <c r="J96" s="77">
        <v>1396</v>
      </c>
      <c r="K96" s="13"/>
      <c r="M96" s="13"/>
    </row>
    <row r="97" spans="1:13" ht="21.75">
      <c r="A97" s="68" t="s">
        <v>76</v>
      </c>
      <c r="B97" s="77">
        <v>1820</v>
      </c>
      <c r="C97" s="77">
        <v>2335</v>
      </c>
      <c r="D97" s="77">
        <v>3005</v>
      </c>
      <c r="E97" s="77">
        <v>6608</v>
      </c>
      <c r="F97" s="77">
        <v>6722</v>
      </c>
      <c r="G97" s="77">
        <v>6589</v>
      </c>
      <c r="H97" s="77">
        <v>4943</v>
      </c>
      <c r="I97" s="77">
        <v>2998</v>
      </c>
      <c r="J97" s="77">
        <v>2052</v>
      </c>
      <c r="K97" s="13"/>
      <c r="M97" s="13"/>
    </row>
    <row r="98" spans="1:13" ht="21.75">
      <c r="A98" s="68" t="s">
        <v>77</v>
      </c>
      <c r="B98" s="77">
        <v>2435</v>
      </c>
      <c r="C98" s="77">
        <v>2848</v>
      </c>
      <c r="D98" s="77">
        <v>3462</v>
      </c>
      <c r="E98" s="77">
        <v>7218</v>
      </c>
      <c r="F98" s="77">
        <v>8367</v>
      </c>
      <c r="G98" s="77">
        <v>8887</v>
      </c>
      <c r="H98" s="77">
        <v>6425</v>
      </c>
      <c r="I98" s="77">
        <v>4514</v>
      </c>
      <c r="J98" s="77">
        <v>3489</v>
      </c>
      <c r="K98" s="13"/>
      <c r="M98" s="13"/>
    </row>
    <row r="99" spans="1:13" ht="21.75">
      <c r="A99" s="68" t="s">
        <v>97</v>
      </c>
      <c r="B99" s="77">
        <v>1620</v>
      </c>
      <c r="C99" s="77">
        <v>1791</v>
      </c>
      <c r="D99" s="77">
        <v>2090</v>
      </c>
      <c r="E99" s="77">
        <v>4185</v>
      </c>
      <c r="F99" s="77">
        <v>5210</v>
      </c>
      <c r="G99" s="77">
        <v>4988</v>
      </c>
      <c r="H99" s="77">
        <v>3424</v>
      </c>
      <c r="I99" s="77">
        <v>2444</v>
      </c>
      <c r="J99" s="77">
        <v>2043</v>
      </c>
      <c r="K99" s="13"/>
      <c r="M99" s="13"/>
    </row>
    <row r="100" spans="1:13" ht="21.75">
      <c r="A100" s="68" t="s">
        <v>98</v>
      </c>
      <c r="B100" s="77">
        <v>1498</v>
      </c>
      <c r="C100" s="77">
        <v>1822</v>
      </c>
      <c r="D100" s="77">
        <v>2069</v>
      </c>
      <c r="E100" s="77">
        <v>3945</v>
      </c>
      <c r="F100" s="77">
        <v>4820</v>
      </c>
      <c r="G100" s="77">
        <v>4365</v>
      </c>
      <c r="H100" s="77">
        <v>3075</v>
      </c>
      <c r="I100" s="77">
        <v>2211</v>
      </c>
      <c r="J100" s="77">
        <v>1852</v>
      </c>
      <c r="K100" s="13"/>
      <c r="M100" s="13"/>
    </row>
    <row r="101" spans="1:13" ht="21.75">
      <c r="A101" s="68" t="s">
        <v>99</v>
      </c>
      <c r="B101" s="77">
        <v>1275</v>
      </c>
      <c r="C101" s="77">
        <v>1552</v>
      </c>
      <c r="D101" s="77">
        <v>1752</v>
      </c>
      <c r="E101" s="77">
        <v>3597</v>
      </c>
      <c r="F101" s="77">
        <v>4548</v>
      </c>
      <c r="G101" s="77">
        <v>4272</v>
      </c>
      <c r="H101" s="77">
        <v>2940</v>
      </c>
      <c r="I101" s="77">
        <v>2319</v>
      </c>
      <c r="J101" s="77">
        <v>1831</v>
      </c>
      <c r="K101" s="13"/>
      <c r="M101" s="13"/>
    </row>
    <row r="102" spans="1:12" ht="21.75">
      <c r="A102" s="74" t="s">
        <v>38</v>
      </c>
      <c r="B102" s="78">
        <f aca="true" t="shared" si="3" ref="B102:J102">SUM(B82:B101)</f>
        <v>76604</v>
      </c>
      <c r="C102" s="78">
        <f t="shared" si="3"/>
        <v>91643</v>
      </c>
      <c r="D102" s="78">
        <f t="shared" si="3"/>
        <v>105896</v>
      </c>
      <c r="E102" s="78">
        <f t="shared" si="3"/>
        <v>202860</v>
      </c>
      <c r="F102" s="78">
        <f t="shared" si="3"/>
        <v>241320</v>
      </c>
      <c r="G102" s="78">
        <f t="shared" si="3"/>
        <v>234356</v>
      </c>
      <c r="H102" s="78">
        <f t="shared" si="3"/>
        <v>163013</v>
      </c>
      <c r="I102" s="78">
        <f t="shared" si="3"/>
        <v>110380</v>
      </c>
      <c r="J102" s="78">
        <f t="shared" si="3"/>
        <v>83975</v>
      </c>
      <c r="K102" s="13"/>
      <c r="L102" s="13"/>
    </row>
    <row r="105" ht="21.75">
      <c r="B105" s="79" t="s">
        <v>930</v>
      </c>
    </row>
    <row r="107" spans="1:10" ht="21.75">
      <c r="A107" s="76" t="s">
        <v>901</v>
      </c>
      <c r="B107" s="76" t="s">
        <v>917</v>
      </c>
      <c r="C107" s="76" t="s">
        <v>918</v>
      </c>
      <c r="D107" s="76" t="s">
        <v>919</v>
      </c>
      <c r="E107" s="76" t="s">
        <v>920</v>
      </c>
      <c r="F107" s="76" t="s">
        <v>921</v>
      </c>
      <c r="G107" s="76" t="s">
        <v>922</v>
      </c>
      <c r="H107" s="76" t="s">
        <v>923</v>
      </c>
      <c r="I107" s="76" t="s">
        <v>924</v>
      </c>
      <c r="J107" s="76" t="s">
        <v>925</v>
      </c>
    </row>
    <row r="108" spans="1:13" ht="21.75">
      <c r="A108" s="66" t="s">
        <v>57</v>
      </c>
      <c r="B108" s="77">
        <v>8384</v>
      </c>
      <c r="C108" s="77">
        <v>11547</v>
      </c>
      <c r="D108" s="77">
        <v>12936</v>
      </c>
      <c r="E108" s="77">
        <v>23807</v>
      </c>
      <c r="F108" s="77">
        <v>27159</v>
      </c>
      <c r="G108" s="77">
        <v>27399</v>
      </c>
      <c r="H108" s="77">
        <v>19936</v>
      </c>
      <c r="I108" s="77">
        <v>12974</v>
      </c>
      <c r="J108" s="77">
        <v>9425</v>
      </c>
      <c r="K108" s="13"/>
      <c r="M108" s="13"/>
    </row>
    <row r="109" spans="1:13" ht="21.75">
      <c r="A109" s="68" t="s">
        <v>61</v>
      </c>
      <c r="B109" s="77">
        <v>6176</v>
      </c>
      <c r="C109" s="77">
        <v>7859</v>
      </c>
      <c r="D109" s="77">
        <v>8176</v>
      </c>
      <c r="E109" s="77">
        <v>15677</v>
      </c>
      <c r="F109" s="77">
        <v>19268</v>
      </c>
      <c r="G109" s="77">
        <v>17094</v>
      </c>
      <c r="H109" s="77">
        <v>11797</v>
      </c>
      <c r="I109" s="77">
        <v>7704</v>
      </c>
      <c r="J109" s="77">
        <v>5273</v>
      </c>
      <c r="K109" s="13"/>
      <c r="M109" s="13"/>
    </row>
    <row r="110" spans="1:13" ht="21.75">
      <c r="A110" s="68" t="s">
        <v>63</v>
      </c>
      <c r="B110" s="77">
        <v>3328</v>
      </c>
      <c r="C110" s="77">
        <v>4181</v>
      </c>
      <c r="D110" s="77">
        <v>4437</v>
      </c>
      <c r="E110" s="77">
        <v>7927</v>
      </c>
      <c r="F110" s="77">
        <v>9968</v>
      </c>
      <c r="G110" s="77">
        <v>9108</v>
      </c>
      <c r="H110" s="77">
        <v>6365</v>
      </c>
      <c r="I110" s="77">
        <v>4309</v>
      </c>
      <c r="J110" s="77">
        <v>3121</v>
      </c>
      <c r="K110" s="13"/>
      <c r="M110" s="13"/>
    </row>
    <row r="111" spans="1:13" ht="21.75">
      <c r="A111" s="68" t="s">
        <v>64</v>
      </c>
      <c r="B111" s="77">
        <v>4558</v>
      </c>
      <c r="C111" s="77">
        <v>5805</v>
      </c>
      <c r="D111" s="77">
        <v>6420</v>
      </c>
      <c r="E111" s="77">
        <v>12560</v>
      </c>
      <c r="F111" s="77">
        <v>15132</v>
      </c>
      <c r="G111" s="77">
        <v>14692</v>
      </c>
      <c r="H111" s="77">
        <v>10336</v>
      </c>
      <c r="I111" s="77">
        <v>7311</v>
      </c>
      <c r="J111" s="77">
        <v>4935</v>
      </c>
      <c r="K111" s="13"/>
      <c r="M111" s="13"/>
    </row>
    <row r="112" spans="1:13" ht="21.75">
      <c r="A112" s="68" t="s">
        <v>65</v>
      </c>
      <c r="B112" s="77">
        <v>3735</v>
      </c>
      <c r="C112" s="77">
        <v>4692</v>
      </c>
      <c r="D112" s="77">
        <v>5285</v>
      </c>
      <c r="E112" s="77">
        <v>10379</v>
      </c>
      <c r="F112" s="77">
        <v>12776</v>
      </c>
      <c r="G112" s="77">
        <v>12376</v>
      </c>
      <c r="H112" s="77">
        <v>8618</v>
      </c>
      <c r="I112" s="77">
        <v>5951</v>
      </c>
      <c r="J112" s="77">
        <v>4619</v>
      </c>
      <c r="K112" s="13"/>
      <c r="M112" s="13"/>
    </row>
    <row r="113" spans="1:13" ht="21.75">
      <c r="A113" s="68" t="s">
        <v>66</v>
      </c>
      <c r="B113" s="77">
        <v>4274</v>
      </c>
      <c r="C113" s="77">
        <v>5336</v>
      </c>
      <c r="D113" s="77">
        <v>5834</v>
      </c>
      <c r="E113" s="77">
        <v>11144</v>
      </c>
      <c r="F113" s="77">
        <v>14114</v>
      </c>
      <c r="G113" s="77">
        <v>12919</v>
      </c>
      <c r="H113" s="77">
        <v>9080</v>
      </c>
      <c r="I113" s="77">
        <v>6648</v>
      </c>
      <c r="J113" s="77">
        <v>5791</v>
      </c>
      <c r="K113" s="13"/>
      <c r="M113" s="13"/>
    </row>
    <row r="114" spans="1:13" ht="21.75">
      <c r="A114" s="68" t="s">
        <v>67</v>
      </c>
      <c r="B114" s="77">
        <v>6854</v>
      </c>
      <c r="C114" s="77">
        <v>8274</v>
      </c>
      <c r="D114" s="77">
        <v>9084</v>
      </c>
      <c r="E114" s="77">
        <v>17786</v>
      </c>
      <c r="F114" s="77">
        <v>21645</v>
      </c>
      <c r="G114" s="77">
        <v>19259</v>
      </c>
      <c r="H114" s="77">
        <v>12571</v>
      </c>
      <c r="I114" s="77">
        <v>7747</v>
      </c>
      <c r="J114" s="77">
        <v>5128</v>
      </c>
      <c r="K114" s="13"/>
      <c r="M114" s="13"/>
    </row>
    <row r="115" spans="1:13" ht="21.75">
      <c r="A115" s="68" t="s">
        <v>68</v>
      </c>
      <c r="B115" s="77">
        <v>3642</v>
      </c>
      <c r="C115" s="77">
        <v>4294</v>
      </c>
      <c r="D115" s="77">
        <v>4713</v>
      </c>
      <c r="E115" s="77">
        <v>9093</v>
      </c>
      <c r="F115" s="77">
        <v>11047</v>
      </c>
      <c r="G115" s="77">
        <v>10193</v>
      </c>
      <c r="H115" s="77">
        <v>6571</v>
      </c>
      <c r="I115" s="77">
        <v>4159</v>
      </c>
      <c r="J115" s="77">
        <v>3205</v>
      </c>
      <c r="K115" s="13"/>
      <c r="M115" s="13"/>
    </row>
    <row r="116" spans="1:13" ht="21.75">
      <c r="A116" s="68" t="s">
        <v>69</v>
      </c>
      <c r="B116" s="77">
        <v>4289</v>
      </c>
      <c r="C116" s="77">
        <v>5166</v>
      </c>
      <c r="D116" s="77">
        <v>5576</v>
      </c>
      <c r="E116" s="77">
        <v>11243</v>
      </c>
      <c r="F116" s="77">
        <v>12874</v>
      </c>
      <c r="G116" s="77">
        <v>10854</v>
      </c>
      <c r="H116" s="77">
        <v>7067</v>
      </c>
      <c r="I116" s="77">
        <v>4166</v>
      </c>
      <c r="J116" s="77">
        <v>3411</v>
      </c>
      <c r="K116" s="13"/>
      <c r="M116" s="13"/>
    </row>
    <row r="117" spans="1:13" ht="21.75">
      <c r="A117" s="68" t="s">
        <v>70</v>
      </c>
      <c r="B117" s="77">
        <v>7389</v>
      </c>
      <c r="C117" s="77">
        <v>8970</v>
      </c>
      <c r="D117" s="77">
        <v>9555</v>
      </c>
      <c r="E117" s="77">
        <v>18411</v>
      </c>
      <c r="F117" s="77">
        <v>23286</v>
      </c>
      <c r="G117" s="77">
        <v>21280</v>
      </c>
      <c r="H117" s="77">
        <v>14570</v>
      </c>
      <c r="I117" s="77">
        <v>10428</v>
      </c>
      <c r="J117" s="77">
        <v>8211</v>
      </c>
      <c r="K117" s="13"/>
      <c r="M117" s="13"/>
    </row>
    <row r="118" spans="1:13" ht="21.75">
      <c r="A118" s="68" t="s">
        <v>71</v>
      </c>
      <c r="B118" s="77">
        <v>7049</v>
      </c>
      <c r="C118" s="77">
        <v>9033</v>
      </c>
      <c r="D118" s="77">
        <v>9450</v>
      </c>
      <c r="E118" s="77">
        <v>18123</v>
      </c>
      <c r="F118" s="77">
        <v>21507</v>
      </c>
      <c r="G118" s="77">
        <v>19846</v>
      </c>
      <c r="H118" s="77">
        <v>14356</v>
      </c>
      <c r="I118" s="77">
        <v>9720</v>
      </c>
      <c r="J118" s="77">
        <v>7769</v>
      </c>
      <c r="K118" s="13"/>
      <c r="M118" s="13"/>
    </row>
    <row r="119" spans="1:13" ht="21.75">
      <c r="A119" s="68" t="s">
        <v>72</v>
      </c>
      <c r="B119" s="77">
        <v>1354</v>
      </c>
      <c r="C119" s="77">
        <v>1740</v>
      </c>
      <c r="D119" s="77">
        <v>1905</v>
      </c>
      <c r="E119" s="77">
        <v>3429</v>
      </c>
      <c r="F119" s="77">
        <v>4734</v>
      </c>
      <c r="G119" s="77">
        <v>4159</v>
      </c>
      <c r="H119" s="77">
        <v>2874</v>
      </c>
      <c r="I119" s="77">
        <v>2021</v>
      </c>
      <c r="J119" s="77">
        <v>1535</v>
      </c>
      <c r="K119" s="13"/>
      <c r="M119" s="13"/>
    </row>
    <row r="120" spans="1:13" ht="21.75">
      <c r="A120" s="68" t="s">
        <v>73</v>
      </c>
      <c r="B120" s="77">
        <v>1794</v>
      </c>
      <c r="C120" s="77">
        <v>2299</v>
      </c>
      <c r="D120" s="77">
        <v>2306</v>
      </c>
      <c r="E120" s="77">
        <v>4539</v>
      </c>
      <c r="F120" s="77">
        <v>5211</v>
      </c>
      <c r="G120" s="77">
        <v>4364</v>
      </c>
      <c r="H120" s="77">
        <v>3182</v>
      </c>
      <c r="I120" s="77">
        <v>2052</v>
      </c>
      <c r="J120" s="77">
        <v>1673</v>
      </c>
      <c r="K120" s="13"/>
      <c r="M120" s="13"/>
    </row>
    <row r="121" spans="1:13" ht="21.75">
      <c r="A121" s="68" t="s">
        <v>74</v>
      </c>
      <c r="B121" s="77">
        <v>4757</v>
      </c>
      <c r="C121" s="77">
        <v>5857</v>
      </c>
      <c r="D121" s="77">
        <v>6036</v>
      </c>
      <c r="E121" s="77">
        <v>12019</v>
      </c>
      <c r="F121" s="77">
        <v>14986</v>
      </c>
      <c r="G121" s="77">
        <v>12440</v>
      </c>
      <c r="H121" s="77">
        <v>8676</v>
      </c>
      <c r="I121" s="77">
        <v>5664</v>
      </c>
      <c r="J121" s="77">
        <v>4276</v>
      </c>
      <c r="K121" s="13"/>
      <c r="M121" s="13"/>
    </row>
    <row r="122" spans="1:13" ht="21.75">
      <c r="A122" s="68" t="s">
        <v>75</v>
      </c>
      <c r="B122" s="77">
        <v>1444</v>
      </c>
      <c r="C122" s="77">
        <v>1705</v>
      </c>
      <c r="D122" s="77">
        <v>1706</v>
      </c>
      <c r="E122" s="77">
        <v>3709</v>
      </c>
      <c r="F122" s="77">
        <v>4404</v>
      </c>
      <c r="G122" s="77">
        <v>3826</v>
      </c>
      <c r="H122" s="77">
        <v>2635</v>
      </c>
      <c r="I122" s="77">
        <v>1688</v>
      </c>
      <c r="J122" s="77">
        <v>1346</v>
      </c>
      <c r="K122" s="13"/>
      <c r="M122" s="13"/>
    </row>
    <row r="123" spans="1:13" ht="21.75">
      <c r="A123" s="68" t="s">
        <v>76</v>
      </c>
      <c r="B123" s="77">
        <v>1851</v>
      </c>
      <c r="C123" s="77">
        <v>2554</v>
      </c>
      <c r="D123" s="77">
        <v>2996</v>
      </c>
      <c r="E123" s="77">
        <v>6670</v>
      </c>
      <c r="F123" s="77">
        <v>7011</v>
      </c>
      <c r="G123" s="77">
        <v>6495</v>
      </c>
      <c r="H123" s="77">
        <v>4750</v>
      </c>
      <c r="I123" s="77">
        <v>2873</v>
      </c>
      <c r="J123" s="77">
        <v>1961</v>
      </c>
      <c r="K123" s="13"/>
      <c r="M123" s="13"/>
    </row>
    <row r="124" spans="1:13" ht="21.75">
      <c r="A124" s="68" t="s">
        <v>77</v>
      </c>
      <c r="B124" s="77">
        <v>2445</v>
      </c>
      <c r="C124" s="77">
        <v>3141</v>
      </c>
      <c r="D124" s="77">
        <v>3487</v>
      </c>
      <c r="E124" s="77">
        <v>7432</v>
      </c>
      <c r="F124" s="77">
        <f>SUM('[1]กลุ่มอายุรายอำเภอ53'!AD52:AM52)</f>
        <v>3716.7101553250113</v>
      </c>
      <c r="G124" s="77">
        <v>8661</v>
      </c>
      <c r="H124" s="77">
        <v>6287</v>
      </c>
      <c r="I124" s="77">
        <v>4293</v>
      </c>
      <c r="J124" s="77">
        <v>3408</v>
      </c>
      <c r="K124" s="13"/>
      <c r="M124" s="13"/>
    </row>
    <row r="125" spans="1:13" ht="21.75">
      <c r="A125" s="68" t="s">
        <v>97</v>
      </c>
      <c r="B125" s="77">
        <v>1617</v>
      </c>
      <c r="C125" s="77">
        <v>1941</v>
      </c>
      <c r="D125" s="77">
        <v>2079</v>
      </c>
      <c r="E125" s="77">
        <v>4293</v>
      </c>
      <c r="F125" s="77">
        <v>5362</v>
      </c>
      <c r="G125" s="77">
        <v>4886</v>
      </c>
      <c r="H125" s="77">
        <v>3309</v>
      </c>
      <c r="I125" s="77">
        <v>2405</v>
      </c>
      <c r="J125" s="86">
        <v>1967</v>
      </c>
      <c r="K125" s="13"/>
      <c r="M125" s="13"/>
    </row>
    <row r="126" spans="1:13" ht="21.75">
      <c r="A126" s="68" t="s">
        <v>98</v>
      </c>
      <c r="B126" s="77">
        <v>1511</v>
      </c>
      <c r="C126" s="77">
        <v>1980</v>
      </c>
      <c r="D126" s="77">
        <v>2066</v>
      </c>
      <c r="E126" s="77">
        <v>4014</v>
      </c>
      <c r="F126" s="77">
        <v>4974</v>
      </c>
      <c r="G126" s="77">
        <v>4224</v>
      </c>
      <c r="H126" s="77">
        <v>2996</v>
      </c>
      <c r="I126" s="87">
        <v>2181</v>
      </c>
      <c r="J126" s="77">
        <v>1750</v>
      </c>
      <c r="K126" s="88"/>
      <c r="L126" s="85"/>
      <c r="M126" s="13"/>
    </row>
    <row r="127" spans="1:13" ht="21.75">
      <c r="A127" s="68" t="s">
        <v>99</v>
      </c>
      <c r="B127" s="77">
        <v>1289</v>
      </c>
      <c r="C127" s="77">
        <v>1644</v>
      </c>
      <c r="D127" s="77">
        <v>1797</v>
      </c>
      <c r="E127" s="77">
        <v>3682</v>
      </c>
      <c r="F127" s="77">
        <v>4764</v>
      </c>
      <c r="G127" s="77">
        <v>4093</v>
      </c>
      <c r="H127" s="77">
        <v>2888</v>
      </c>
      <c r="I127" s="87">
        <v>2286</v>
      </c>
      <c r="J127" s="77">
        <v>1817</v>
      </c>
      <c r="K127" s="89"/>
      <c r="L127" s="85"/>
      <c r="M127" s="13"/>
    </row>
    <row r="128" spans="1:12" ht="21.75">
      <c r="A128" s="74" t="s">
        <v>38</v>
      </c>
      <c r="B128" s="78">
        <f aca="true" t="shared" si="4" ref="B128:J128">SUM(B108:B127)</f>
        <v>77740</v>
      </c>
      <c r="C128" s="78">
        <f t="shared" si="4"/>
        <v>98018</v>
      </c>
      <c r="D128" s="78">
        <f t="shared" si="4"/>
        <v>105844</v>
      </c>
      <c r="E128" s="78">
        <f t="shared" si="4"/>
        <v>205937</v>
      </c>
      <c r="F128" s="78">
        <f t="shared" si="4"/>
        <v>243938.710155325</v>
      </c>
      <c r="G128" s="78">
        <f t="shared" si="4"/>
        <v>228168</v>
      </c>
      <c r="H128" s="78">
        <f t="shared" si="4"/>
        <v>158864</v>
      </c>
      <c r="I128" s="90">
        <f t="shared" si="4"/>
        <v>106580</v>
      </c>
      <c r="J128" s="78">
        <f t="shared" si="4"/>
        <v>80621</v>
      </c>
      <c r="K128" s="91"/>
      <c r="L128" s="9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scv</dc:creator>
  <cp:keywords/>
  <dc:description/>
  <cp:lastModifiedBy>HomeUser</cp:lastModifiedBy>
  <cp:lastPrinted>2011-04-11T02:56:53Z</cp:lastPrinted>
  <dcterms:created xsi:type="dcterms:W3CDTF">2008-03-27T02:11:11Z</dcterms:created>
  <dcterms:modified xsi:type="dcterms:W3CDTF">2014-03-04T15:10:55Z</dcterms:modified>
  <cp:category/>
  <cp:version/>
  <cp:contentType/>
  <cp:contentStatus/>
</cp:coreProperties>
</file>