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45" activeTab="2"/>
  </bookViews>
  <sheets>
    <sheet name="ปชก.จังหวัดรายปี " sheetId="1" r:id="rId1"/>
    <sheet name="ประชากรรายอำเภอ47-54" sheetId="2" r:id="rId2"/>
    <sheet name="ข้อมูลทั่วไป 54" sheetId="3" r:id="rId3"/>
    <sheet name="ประชากรรายตำบล54" sheetId="4" r:id="rId4"/>
    <sheet name="รหัสสถานบริการงานระบาด54" sheetId="5" r:id="rId5"/>
    <sheet name="กลุ่มอายุจังหวัด 47-54" sheetId="6" r:id="rId6"/>
    <sheet name="กลุ่มอายุรายอำเภอ 49-54" sheetId="7" r:id="rId7"/>
    <sheet name="กลุ่มอายุจังหวัด 54" sheetId="8" r:id="rId8"/>
    <sheet name="กลุ่มอายุรายอำเภอ54" sheetId="9" r:id="rId9"/>
    <sheet name=" เทศบาล54" sheetId="10" r:id="rId10"/>
    <sheet name=" หลังคา54" sheetId="11" r:id="rId11"/>
    <sheet name="Sheet1" sheetId="12" r:id="rId12"/>
  </sheets>
  <externalReferences>
    <externalReference r:id="rId15"/>
  </externalReferences>
  <definedNames>
    <definedName name="_xlnm.Print_Titles" localSheetId="3">'ประชากรรายตำบล54'!$3:$4</definedName>
  </definedNames>
  <calcPr fullCalcOnLoad="1"/>
</workbook>
</file>

<file path=xl/sharedStrings.xml><?xml version="1.0" encoding="utf-8"?>
<sst xmlns="http://schemas.openxmlformats.org/spreadsheetml/2006/main" count="2986" uniqueCount="1151">
  <si>
    <t>จังหวัดร้อยเอ็ด</t>
  </si>
  <si>
    <t>อำเภอเมืองร้อยเอ็ด</t>
  </si>
  <si>
    <t>อำเภอเกษตรวิสัย</t>
  </si>
  <si>
    <t>อำเภอปทุมรัตต์</t>
  </si>
  <si>
    <t>อำเภอจตุรพักตรพิมาน</t>
  </si>
  <si>
    <t>อำเภอธวัชบุรี</t>
  </si>
  <si>
    <t>อำเภอพนมไพร</t>
  </si>
  <si>
    <t>อำเภอโพนทอง</t>
  </si>
  <si>
    <t>อำเภอโพธิ์ชัย</t>
  </si>
  <si>
    <t>อำเภอหนองพอก</t>
  </si>
  <si>
    <t>อำเภอเสลภูมิ</t>
  </si>
  <si>
    <t>อำเภอสุวรรณภูมิ</t>
  </si>
  <si>
    <t>อำเภอเมืองสรวง</t>
  </si>
  <si>
    <t>อำเภอโพนทราย</t>
  </si>
  <si>
    <t>อำเภออาจสามารถ</t>
  </si>
  <si>
    <t>อำเภอเมยวดี</t>
  </si>
  <si>
    <t>อำเภอศรีสมเด็จ</t>
  </si>
  <si>
    <t>อำเภอจังหาร</t>
  </si>
  <si>
    <t>เทศบาลตำบลอาจสามารถ</t>
  </si>
  <si>
    <t>เทศบาลตำบลโพนทราย</t>
  </si>
  <si>
    <t>เทศบาลตำบลเมืองสรวง</t>
  </si>
  <si>
    <t>เทศบาลตำบลสุวรรณภูมิ</t>
  </si>
  <si>
    <t>เทศบาลตำบลหนองพอก</t>
  </si>
  <si>
    <t>เทศบาลตำบลเชียงใหม่</t>
  </si>
  <si>
    <t>เทศบาลตำบลชัยวารี</t>
  </si>
  <si>
    <t>เทศบาลตำบลพนมไพร</t>
  </si>
  <si>
    <t>เทศบาลตำบลบ้านนิเวศน์</t>
  </si>
  <si>
    <t>เทศบาลตำบลธงธานี</t>
  </si>
  <si>
    <t>เทศบาลตำบลจตุรพักตรพิมาน</t>
  </si>
  <si>
    <t>เทศบาลตำบลปทุมรัตต์</t>
  </si>
  <si>
    <t>เทศบาลตำบลเกษตรวิสัย</t>
  </si>
  <si>
    <t>เทศบาลตำบลกู่กาสิงห์</t>
  </si>
  <si>
    <t>เทศบาลเมืองร้อยเอ็ด</t>
  </si>
  <si>
    <t>ที่มา:กรมการปกครอง www.dapa.go.th</t>
  </si>
  <si>
    <t>ตำบล</t>
  </si>
  <si>
    <t>เขตการปกครอง</t>
  </si>
  <si>
    <t>ชาย</t>
  </si>
  <si>
    <t>หญิง</t>
  </si>
  <si>
    <t>รวม</t>
  </si>
  <si>
    <t>หลังคาเรือน</t>
  </si>
  <si>
    <t xml:space="preserve"> </t>
  </si>
  <si>
    <t>ข้อมูลทั่วไป</t>
  </si>
  <si>
    <t>ที่มา: ปกครองจังหวัดร้อยเอ็ด</t>
  </si>
  <si>
    <t xml:space="preserve">         จำนวนประชากร</t>
  </si>
  <si>
    <t xml:space="preserve">โรงพยาบาล </t>
  </si>
  <si>
    <t>พื้นที่</t>
  </si>
  <si>
    <t>ระยะทางถึง</t>
  </si>
  <si>
    <t>ลำดับ</t>
  </si>
  <si>
    <t xml:space="preserve">   ชาย</t>
  </si>
  <si>
    <t xml:space="preserve">  หญิง</t>
  </si>
  <si>
    <t xml:space="preserve">    รวม</t>
  </si>
  <si>
    <t>หมู่บ้าน</t>
  </si>
  <si>
    <t>549 เตียง</t>
  </si>
  <si>
    <t>30 เตียง</t>
  </si>
  <si>
    <t>60 เตียง</t>
  </si>
  <si>
    <t>ตร.กม.</t>
  </si>
  <si>
    <t>จังหวัด(กม.)</t>
  </si>
  <si>
    <t>เมืองร้อยเอ็ด</t>
  </si>
  <si>
    <t xml:space="preserve">   -</t>
  </si>
  <si>
    <t xml:space="preserve">  -</t>
  </si>
  <si>
    <t xml:space="preserve">    -</t>
  </si>
  <si>
    <t>เกษตรวิสัย</t>
  </si>
  <si>
    <t xml:space="preserve">      -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</si>
  <si>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</si>
  <si>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</si>
  <si>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</si>
  <si>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</si>
  <si>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</si>
  <si>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</si>
  <si>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</si>
  <si>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</si>
  <si>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</si>
  <si>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</si>
  <si>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</si>
  <si>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</si>
  <si>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</si>
  <si>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</si>
  <si>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</si>
  <si>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-</t>
  </si>
  <si>
    <t xml:space="preserve"> * อ.เมืองร้อยเอ็ด มี 14 ตำบล (ยังไม่รวม ตำบลในเมือง)</t>
  </si>
  <si>
    <t>* จังหวัดร้อยเอ็ด มี 192 ตำบล (ยังไม่รวม ตำบลในเมือง)</t>
  </si>
  <si>
    <t xml:space="preserve">    จำนวน   นอกขตเทศบาล (คน)</t>
  </si>
  <si>
    <t xml:space="preserve">     จำนวน    ในเขตเทศบาล  (คน)</t>
  </si>
  <si>
    <t>รวม  นอกและในเขตเทศบาล(คน)</t>
  </si>
  <si>
    <t>ที่</t>
  </si>
  <si>
    <t>เทศบาล แห่งที่ 1</t>
  </si>
  <si>
    <t>เทศบาล แห่งที่ 2</t>
  </si>
  <si>
    <t>นอกเขตเทศบาล</t>
  </si>
  <si>
    <t>กิ่งอำเภอเชียงขวัญ</t>
  </si>
  <si>
    <t>กิ่งอำเภอหนองฮี</t>
  </si>
  <si>
    <t>กิ่งอำเภอทุ่งเขาหลวง</t>
  </si>
  <si>
    <t>ในเขตเทศบาล</t>
  </si>
  <si>
    <t>เทศบาล  แห่งที่ 1</t>
  </si>
  <si>
    <t>หลังคารือน</t>
  </si>
  <si>
    <t>นอกและในเขต</t>
  </si>
  <si>
    <t>นอกเขต</t>
  </si>
  <si>
    <t>%ประชากร</t>
  </si>
  <si>
    <t>เชียงขวัญ</t>
  </si>
  <si>
    <t>หนองฮี</t>
  </si>
  <si>
    <t>ทุ่งเขาหลวง</t>
  </si>
  <si>
    <t>เทศบาลตำบลเสลภูมิ</t>
  </si>
  <si>
    <t>อำเภอ / ตำบล</t>
  </si>
  <si>
    <t xml:space="preserve">                                       ประชากรรายตำบล</t>
  </si>
  <si>
    <t>อ.เมืองร้อยเอ็ด</t>
  </si>
  <si>
    <t>ต.ในเมือง</t>
  </si>
  <si>
    <t>ต.รอบเมือง</t>
  </si>
  <si>
    <t>ต.เหนือเมือง</t>
  </si>
  <si>
    <t>ต.ขอนแก่น</t>
  </si>
  <si>
    <t>ต.นาโพธิ์</t>
  </si>
  <si>
    <t>ต.สะอาดสมบูรณ์</t>
  </si>
  <si>
    <t>ต.สีแก้ว</t>
  </si>
  <si>
    <t>ต.ปอภาร</t>
  </si>
  <si>
    <t>ต.โนนรัง</t>
  </si>
  <si>
    <t>ต.หนองแก้ว</t>
  </si>
  <si>
    <t>ต.หนองแวง</t>
  </si>
  <si>
    <t>ต.ดงลาน</t>
  </si>
  <si>
    <t>ต.แคนใหญ่</t>
  </si>
  <si>
    <t>ต.โนนตาล</t>
  </si>
  <si>
    <t>ต.เมืองทอง</t>
  </si>
  <si>
    <t>อ.เกษตรวิสัย</t>
  </si>
  <si>
    <t>ต.เกษตรวิสัย</t>
  </si>
  <si>
    <t>ต.เมืองบัว</t>
  </si>
  <si>
    <t>ต.เหล่าหลวง</t>
  </si>
  <si>
    <t>ต.สิงห์โคก</t>
  </si>
  <si>
    <t>ต.ดงครั่งใหญ่</t>
  </si>
  <si>
    <t>ต.บ้านฝาง</t>
  </si>
  <si>
    <t>กำแพง</t>
  </si>
  <si>
    <t>ต.กู่กาสิงห์</t>
  </si>
  <si>
    <t>ต.น้ำอ้อม</t>
  </si>
  <si>
    <t>ต.โนนสว่าง</t>
  </si>
  <si>
    <t>ต.ทุ่งทอง</t>
  </si>
  <si>
    <t>ต.ดงครั่งน้อย</t>
  </si>
  <si>
    <t>อ.ปทุมรัตต์</t>
  </si>
  <si>
    <t>ต.บัวแดง</t>
  </si>
  <si>
    <t>ต.ดอกล้ำ</t>
  </si>
  <si>
    <t>ต.หนองแคน</t>
  </si>
  <si>
    <t>ต.โพนสูง</t>
  </si>
  <si>
    <t>ต.โนนสวรรค์</t>
  </si>
  <si>
    <t>ต.สระบัว</t>
  </si>
  <si>
    <t>ต.โนนสง่า</t>
  </si>
  <si>
    <t>ต.ขี้เหล็ก</t>
  </si>
  <si>
    <t>อ.จตุรพักตรพิมาน</t>
  </si>
  <si>
    <t>ต.หัวช้าง</t>
  </si>
  <si>
    <t>ต.หนองผือ</t>
  </si>
  <si>
    <t>ต.เมืองหงส์</t>
  </si>
  <si>
    <t>ต.โคกล่าม</t>
  </si>
  <si>
    <t>ต.น้ำใส</t>
  </si>
  <si>
    <t>ต.ดงแดง</t>
  </si>
  <si>
    <t>ต.ดงกลาง</t>
  </si>
  <si>
    <t>ต.ป่าสังข์</t>
  </si>
  <si>
    <t>ต.อีง่อง</t>
  </si>
  <si>
    <t>ต.ลิ้นฟ้า</t>
  </si>
  <si>
    <t>ต.ดู่น้อย</t>
  </si>
  <si>
    <t>ต.ศรีโคตร</t>
  </si>
  <si>
    <t>อ.ธวัชบุรี</t>
  </si>
  <si>
    <t>ต.นิเวศน์</t>
  </si>
  <si>
    <t>ต.ธงธานี</t>
  </si>
  <si>
    <t>ต.หนองไผ่</t>
  </si>
  <si>
    <t>ต.ธวัชบุรี</t>
  </si>
  <si>
    <t>ต.อุ่มเม้า</t>
  </si>
  <si>
    <t>ต.มะอึ</t>
  </si>
  <si>
    <t>ต.เขวาทุ่ง</t>
  </si>
  <si>
    <t>ต.ไพศาล</t>
  </si>
  <si>
    <t>ต.เมืองน้อย</t>
  </si>
  <si>
    <t>ต.บึงนคร</t>
  </si>
  <si>
    <t>ต.ราชธานี</t>
  </si>
  <si>
    <t>ต.หนองพอก</t>
  </si>
  <si>
    <t>อ.พนมไพร</t>
  </si>
  <si>
    <t>ต.พนมไพร</t>
  </si>
  <si>
    <t>ต.แสนสุข</t>
  </si>
  <si>
    <t>ต.กุดน้ำใส</t>
  </si>
  <si>
    <t>ต.หนองทัพไทย</t>
  </si>
  <si>
    <t>ต.โพธิ์ใหญ่</t>
  </si>
  <si>
    <t>ต.วารีสวัสดิ์</t>
  </si>
  <si>
    <t>ต.โคกสว่าง</t>
  </si>
  <si>
    <t>ต.โพธิ์ชัย</t>
  </si>
  <si>
    <t>ต.นานวล</t>
  </si>
  <si>
    <t>ต.คำไฮ</t>
  </si>
  <si>
    <t>ต.สระแก้ว</t>
  </si>
  <si>
    <t>ต.ค้อใหญ่</t>
  </si>
  <si>
    <t>ต.ชานุวรรณ</t>
  </si>
  <si>
    <t>อ.โพนทอง</t>
  </si>
  <si>
    <t>ต.แวง</t>
  </si>
  <si>
    <t>ต.โคกกกม่วง</t>
  </si>
  <si>
    <t>ต.นาอุดม</t>
  </si>
  <si>
    <t>ต.สว่าง</t>
  </si>
  <si>
    <t>ต.หนองใหญ่</t>
  </si>
  <si>
    <t>ต.โพธิ์ทอง</t>
  </si>
  <si>
    <t>ต.โนนชัยศรี</t>
  </si>
  <si>
    <t>ต.โพธิ์ศรีสว่าง</t>
  </si>
  <si>
    <t>ต.อุ่มเม่า</t>
  </si>
  <si>
    <t>ต.คำนาดี</t>
  </si>
  <si>
    <t>ต.พรมสวรรค์</t>
  </si>
  <si>
    <t>ต.สระนกแก้ว</t>
  </si>
  <si>
    <t>ต.วังสามัคคี</t>
  </si>
  <si>
    <t>ต.โคกสูง</t>
  </si>
  <si>
    <t>อ.โพธิ์ชัย</t>
  </si>
  <si>
    <t>ต.ขามเปี้ย</t>
  </si>
  <si>
    <t>ต.เชียงใหม่</t>
  </si>
  <si>
    <t>ต.บัวคำ</t>
  </si>
  <si>
    <t>ต.อัคคะคำ</t>
  </si>
  <si>
    <t>ต.สะอาด</t>
  </si>
  <si>
    <t>ต.คำพอุง</t>
  </si>
  <si>
    <t>ต.หนองตาไก้</t>
  </si>
  <si>
    <t>ต.ดอนโอง</t>
  </si>
  <si>
    <t>ต.โพธิ์ศรี</t>
  </si>
  <si>
    <t>อ.หนองพอก</t>
  </si>
  <si>
    <t>ต.บึงงาม</t>
  </si>
  <si>
    <t>ต.ภูเขาทอง</t>
  </si>
  <si>
    <t>ต.กกโพธิ์</t>
  </si>
  <si>
    <t>ต.หนองขุ่นใหญ่</t>
  </si>
  <si>
    <t>ต.ผาน้ำย้อย</t>
  </si>
  <si>
    <t>ต.ท่าสีดา</t>
  </si>
  <si>
    <t>อ.เสลภูมิ</t>
  </si>
  <si>
    <t>ต.กลาง</t>
  </si>
  <si>
    <t>ต.นางาม</t>
  </si>
  <si>
    <t>ต.เมืองไพร</t>
  </si>
  <si>
    <t>ต.นาแซง</t>
  </si>
  <si>
    <t>ต.นาเมือง</t>
  </si>
  <si>
    <t>ต.วังหลวง</t>
  </si>
  <si>
    <t>ต.ท่าม่วง</t>
  </si>
  <si>
    <t>ต.ขวาว</t>
  </si>
  <si>
    <t>ต.ภูเงิน</t>
  </si>
  <si>
    <t>ต.เกาะแก้ว</t>
  </si>
  <si>
    <t>ต.นาเลิง</t>
  </si>
  <si>
    <t>ต.เหล่าน้อย</t>
  </si>
  <si>
    <t>ต.ศรีวิลัย</t>
  </si>
  <si>
    <t>ต.หนองหลวง</t>
  </si>
  <si>
    <t>ต.พรสวรรค์</t>
  </si>
  <si>
    <t>ต.ขวัญเมือง</t>
  </si>
  <si>
    <t>ต.บึงเกลือ</t>
  </si>
  <si>
    <t>อ.สุวรรณภูมิ</t>
  </si>
  <si>
    <t>ต.สระคู</t>
  </si>
  <si>
    <t>ต.ดอกไม้</t>
  </si>
  <si>
    <t>ต.นาใหญ่</t>
  </si>
  <si>
    <t>ต.หินกอง</t>
  </si>
  <si>
    <t>ต.เมืองทุ่ง</t>
  </si>
  <si>
    <t>ต.หัวโทน</t>
  </si>
  <si>
    <t>ต.บ่อพันขัน</t>
  </si>
  <si>
    <t>ต.ทุ่งหลวง</t>
  </si>
  <si>
    <t>ต.น้ำคำ</t>
  </si>
  <si>
    <t>ต.ห้วยหินลาด</t>
  </si>
  <si>
    <t>ต.ช้างเผือก</t>
  </si>
  <si>
    <t>ต.ทุ่งกุลา</t>
  </si>
  <si>
    <t>ต.ทุ่งศรีเมือง</t>
  </si>
  <si>
    <t>ต.จำปาขัน</t>
  </si>
  <si>
    <t>อ.เมืองสรวง</t>
  </si>
  <si>
    <t>ต.หนองหิน</t>
  </si>
  <si>
    <t>ต.คูเมือง</t>
  </si>
  <si>
    <t>ต.กกกุง</t>
  </si>
  <si>
    <t>ต.เมืองสรวง</t>
  </si>
  <si>
    <t>อ.โพนทราย</t>
  </si>
  <si>
    <t>ต.โพนทราย</t>
  </si>
  <si>
    <t>ต.สามขา</t>
  </si>
  <si>
    <t>ต.ศรีสว่าง</t>
  </si>
  <si>
    <t>ต.ยางคำ</t>
  </si>
  <si>
    <t>ต.ท่าหาดยาว</t>
  </si>
  <si>
    <t>อ.อาจสามารถ</t>
  </si>
  <si>
    <t>ต.อาจสามารถ</t>
  </si>
  <si>
    <t>ต.โพนเมือง</t>
  </si>
  <si>
    <t>ต.บ้านแจ้ง</t>
  </si>
  <si>
    <t>ต.หน่อม</t>
  </si>
  <si>
    <t>ต.หนองหมื่นถ่าน</t>
  </si>
  <si>
    <t>ต.หนองขาม</t>
  </si>
  <si>
    <t>ต.โหรา</t>
  </si>
  <si>
    <t>ต.หนองบัว</t>
  </si>
  <si>
    <t>ต.ดู่</t>
  </si>
  <si>
    <t>อ.เมยวดี</t>
  </si>
  <si>
    <t>ต.เมยวดี</t>
  </si>
  <si>
    <t>ต.ชุมพร</t>
  </si>
  <si>
    <t>ต.บุ่งเลิศ</t>
  </si>
  <si>
    <t>ต.ชมสะอาด</t>
  </si>
  <si>
    <t>อ.ศรีสมเด็จ</t>
  </si>
  <si>
    <t>ต.ศรีสมเด็จ</t>
  </si>
  <si>
    <t>ต.เมืองเปลือย</t>
  </si>
  <si>
    <t>ต.สวนจิก</t>
  </si>
  <si>
    <t>ต.โพธิ์สัย</t>
  </si>
  <si>
    <t>ต.หนองแวงควง</t>
  </si>
  <si>
    <t>ต.บ้านบาก</t>
  </si>
  <si>
    <t>อ.จังหาร</t>
  </si>
  <si>
    <t>ต.ดินดำ</t>
  </si>
  <si>
    <t>ต.ปาฝา</t>
  </si>
  <si>
    <t>ต.ม่วงลาด</t>
  </si>
  <si>
    <t>ต.จังหาร</t>
  </si>
  <si>
    <t>ต.ดงสิงห์</t>
  </si>
  <si>
    <t>ต.ยางใหญ่</t>
  </si>
  <si>
    <t>ต.ผักแว่น</t>
  </si>
  <si>
    <t>ต.แสนชาติ</t>
  </si>
  <si>
    <t>กิ่ง อ.เชียงขวัญ</t>
  </si>
  <si>
    <t>ต.เชียงขวัญ</t>
  </si>
  <si>
    <t>ต.พลับพลา</t>
  </si>
  <si>
    <t>ต.พระธาตุ</t>
  </si>
  <si>
    <t>ต.พระเจ้า</t>
  </si>
  <si>
    <t>ต.หมูม้น</t>
  </si>
  <si>
    <t>ต.บ้านเขือง</t>
  </si>
  <si>
    <t>กิ่ง อ.หนองฮี</t>
  </si>
  <si>
    <t>ต.หนองฮี</t>
  </si>
  <si>
    <t>ต.สาวแห</t>
  </si>
  <si>
    <t>ต.ดูกอึ่ง</t>
  </si>
  <si>
    <t>ต.เด่นราษฎร์</t>
  </si>
  <si>
    <t>กิ่ง อ.ทุ่งเขาหลวง</t>
  </si>
  <si>
    <t>ต.ทุ่งเขาหลวง</t>
  </si>
  <si>
    <t>ต.เทอดไทย</t>
  </si>
  <si>
    <t>ต.มะบ้า</t>
  </si>
  <si>
    <t>ต.เหล่า</t>
  </si>
  <si>
    <t>ชื่อสถานบริการ</t>
  </si>
  <si>
    <t>รหัสสถานบริการงานระบาด</t>
  </si>
  <si>
    <t>รหัสตามงานประกันสุขภาพ</t>
  </si>
  <si>
    <t>โรงพยาบาลในจังหวัด</t>
  </si>
  <si>
    <t>รพ. ร้อยเอ็ด</t>
  </si>
  <si>
    <t>010120</t>
  </si>
  <si>
    <t>รพ.เกษตรวิสัย</t>
  </si>
  <si>
    <t>020100</t>
  </si>
  <si>
    <t>รพ.ปทุมรัตต์</t>
  </si>
  <si>
    <t>030100</t>
  </si>
  <si>
    <t>รพ.จตุรพักตรพิมาน</t>
  </si>
  <si>
    <t>040100</t>
  </si>
  <si>
    <t>รพ.ธวัชบุรี</t>
  </si>
  <si>
    <t>050100</t>
  </si>
  <si>
    <t>รพ.พนมไพร</t>
  </si>
  <si>
    <t>060100</t>
  </si>
  <si>
    <t>รพ.โพนทอง</t>
  </si>
  <si>
    <t>070100</t>
  </si>
  <si>
    <t>รพ.โพธิ์ชัย</t>
  </si>
  <si>
    <t>080100</t>
  </si>
  <si>
    <t>รพ.หนองพอก</t>
  </si>
  <si>
    <t>090100</t>
  </si>
  <si>
    <t>รพ.เสลภูมิ</t>
  </si>
  <si>
    <t>รพ.สุวรรณภูมิ</t>
  </si>
  <si>
    <t>รพ.เมืองสรวง</t>
  </si>
  <si>
    <t>รพ.โพนทราย</t>
  </si>
  <si>
    <t>รพ.อาจสามารถ</t>
  </si>
  <si>
    <t>รพ.เมยวดี</t>
  </si>
  <si>
    <t>รพ.ศรีสมเด็จ</t>
  </si>
  <si>
    <t>รพ.จังหาร</t>
  </si>
  <si>
    <t>รพ.ค่ายสมเด็จพระพุทธยอดฟ้า ฯ</t>
  </si>
  <si>
    <t>160200</t>
  </si>
  <si>
    <t>รพ.ร้อยเอ็ดธนบุรี</t>
  </si>
  <si>
    <t>รพ.กรุงเทพจุรีเวช</t>
  </si>
  <si>
    <t>สถานบริการต่างจังหวัด</t>
  </si>
  <si>
    <t>รพช.ต่างจังหวัด</t>
  </si>
  <si>
    <t>999900</t>
  </si>
  <si>
    <t>รพศ.ต่างจังหวัด</t>
  </si>
  <si>
    <t>999910</t>
  </si>
  <si>
    <t>รพท.ต่างจังหวัด</t>
  </si>
  <si>
    <t>999920</t>
  </si>
  <si>
    <t>รพ.เอกชนต่างจังหวัด</t>
  </si>
  <si>
    <t>สอ. ต่างจังหวัด</t>
  </si>
  <si>
    <t>999901</t>
  </si>
  <si>
    <t>สถานีอนามัยในจังหวัด</t>
  </si>
  <si>
    <t>อ.เมือง (01)</t>
  </si>
  <si>
    <t>สอ. บ้านแก่นทราย ม.14  ต.รอบเมือง</t>
  </si>
  <si>
    <t>010201</t>
  </si>
  <si>
    <t>05079</t>
  </si>
  <si>
    <t>สอ. บ้านโนนสว่าง ม.19  ต.เหนือเมือง</t>
  </si>
  <si>
    <t>010301</t>
  </si>
  <si>
    <t>05080</t>
  </si>
  <si>
    <t>สอ. บ้านขอนแก่น ม.2  ต.ขอนแก่น</t>
  </si>
  <si>
    <t>010401</t>
  </si>
  <si>
    <t>05081</t>
  </si>
  <si>
    <t>สอ.บ้านนาโพธิ์  ม.1 ต.นาโพธิ์</t>
  </si>
  <si>
    <t>010501</t>
  </si>
  <si>
    <t>05082</t>
  </si>
  <si>
    <t>สอ. บ้านสังข์สงยาง ม.15  ต.สะอาดสมบูรณ์</t>
  </si>
  <si>
    <t>010601</t>
  </si>
  <si>
    <t>05084</t>
  </si>
  <si>
    <t>สอ.บ้านแมต ม.4  ต.สะอาดสมบูรณ์</t>
  </si>
  <si>
    <t>010602</t>
  </si>
  <si>
    <t>05083</t>
  </si>
  <si>
    <t>สอ. บ้านสีแก้ว ม.5  ต.สีแก้ว</t>
  </si>
  <si>
    <t>010801</t>
  </si>
  <si>
    <t>05085</t>
  </si>
  <si>
    <t>สอ.บ้านคานหัก  ม.11 ต.สีแก้ว</t>
  </si>
  <si>
    <t>010802</t>
  </si>
  <si>
    <t>13943</t>
  </si>
  <si>
    <t>สอ.บ้านปอภาร ม.8  ต.ปอภาร</t>
  </si>
  <si>
    <t>010901</t>
  </si>
  <si>
    <t>05086</t>
  </si>
  <si>
    <t>สอ.บ้านโนนรัง  ม.1  ต.โนนรัง</t>
  </si>
  <si>
    <t>011001</t>
  </si>
  <si>
    <t>05087</t>
  </si>
  <si>
    <t>สอ.บ้านซ้ง ม.1  ต.หนองแก้ว</t>
  </si>
  <si>
    <t>011701</t>
  </si>
  <si>
    <t>05088</t>
  </si>
  <si>
    <t>สอ.บ้านหนองแวง ม.13   ต.หนองแวง</t>
  </si>
  <si>
    <t>011801</t>
  </si>
  <si>
    <t>05090</t>
  </si>
  <si>
    <t>สอ.บ้านเกล็ดลิ่น  ม.4  ต.หนองแวง</t>
  </si>
  <si>
    <t>011802</t>
  </si>
  <si>
    <t>05089</t>
  </si>
  <si>
    <t>สอ.บ้านหนองจิก ม.12  ต.ดงลาน</t>
  </si>
  <si>
    <t>012001</t>
  </si>
  <si>
    <t>05091</t>
  </si>
  <si>
    <t>สอ.บ้านแคน ม.1  ต.แคนใหญ่</t>
  </si>
  <si>
    <t>012301</t>
  </si>
  <si>
    <t>05092</t>
  </si>
  <si>
    <t>สอ.บ้านโนนตาลน้อย  ม.10  ต.โนนตาล</t>
  </si>
  <si>
    <t>012401</t>
  </si>
  <si>
    <t>05093</t>
  </si>
  <si>
    <t>สอ.บ้านเมืองทอง ม.2  ต.เมืองทอง</t>
  </si>
  <si>
    <t>012501</t>
  </si>
  <si>
    <t>05094</t>
  </si>
  <si>
    <t>อ.เกษตรวิสัย  (02)</t>
  </si>
  <si>
    <t>สอ.บ้านเมืองบัว ม.1 ต.เมืองบัว</t>
  </si>
  <si>
    <t>020201</t>
  </si>
  <si>
    <t>05095</t>
  </si>
  <si>
    <t>สอ.บ้านอุ่มเม่า  ม.1 ต.เหล่าหลวง</t>
  </si>
  <si>
    <t>020301</t>
  </si>
  <si>
    <t>05096</t>
  </si>
  <si>
    <t>สอ.บ้านสนามชัย ม.12  ต.เหล่าหลวง</t>
  </si>
  <si>
    <t>020302</t>
  </si>
  <si>
    <t>13944</t>
  </si>
  <si>
    <t>สอ.บ้านดงมัน  ม.3  ต.สิงห์โคก</t>
  </si>
  <si>
    <t>020401</t>
  </si>
  <si>
    <t>05097</t>
  </si>
  <si>
    <t>สอ.บ้านหนองไผ่  ม.6  ต.สิงห์โคก</t>
  </si>
  <si>
    <t>020402</t>
  </si>
  <si>
    <t>05098</t>
  </si>
  <si>
    <t>สอ.บ้านแจ่มอารมณ์ ม.7   ต.ดงครั่งใหญ่</t>
  </si>
  <si>
    <t>020501</t>
  </si>
  <si>
    <t>05100</t>
  </si>
  <si>
    <t>สอ.บ้านหนองกุง  ม.9  ต.บ้านฝาง</t>
  </si>
  <si>
    <t>020601</t>
  </si>
  <si>
    <t>05101</t>
  </si>
  <si>
    <t>สอ.บ้านฝาง ม.1   ต.บ้านฝาง</t>
  </si>
  <si>
    <t>020602</t>
  </si>
  <si>
    <t>13945</t>
  </si>
  <si>
    <t>สอ.บ้านหัวหนอง ม.9  ต.หนองแวง</t>
  </si>
  <si>
    <t>020701</t>
  </si>
  <si>
    <t>05102</t>
  </si>
  <si>
    <t>สอ.บ้านหนองอ่าง  ม.1  ต.กำแพง</t>
  </si>
  <si>
    <t>020801</t>
  </si>
  <si>
    <t>05103</t>
  </si>
  <si>
    <t>สอ.บ้านหนองสิม  ม.9 ต.กู่กาสิงห์</t>
  </si>
  <si>
    <t>020901</t>
  </si>
  <si>
    <t>05104</t>
  </si>
  <si>
    <t>สอ.บ้านหนองบัวพัฒนา ม.8  ต.น้ำอ้อม</t>
  </si>
  <si>
    <t>021001</t>
  </si>
  <si>
    <t>05105</t>
  </si>
  <si>
    <t>สอ.บ้านผำ ม.4  ต.โนนสว่าง</t>
  </si>
  <si>
    <t>021101</t>
  </si>
  <si>
    <t>05106</t>
  </si>
  <si>
    <t>สอ.บ้านเขวาตะคอง ม.2   ต.ทุ่งทอง</t>
  </si>
  <si>
    <t>021201</t>
  </si>
  <si>
    <t>05107</t>
  </si>
  <si>
    <t>สอ.บ้านดงครั่งน้อย ม.1 ต.ดงครั่งน้อย</t>
  </si>
  <si>
    <t>021301</t>
  </si>
  <si>
    <t>05108</t>
  </si>
  <si>
    <t>อ.ปทุมรัตต์  (03)</t>
  </si>
  <si>
    <t>สอ.บ้านดอกล้ำ  ม.1  ต.ดอกล้ำ</t>
  </si>
  <si>
    <t>030201</t>
  </si>
  <si>
    <t>05109</t>
  </si>
  <si>
    <t>สอ.บ้านตาจ่อย  ม.12 ต.ดอกล้ำ</t>
  </si>
  <si>
    <t>030202</t>
  </si>
  <si>
    <t>05110</t>
  </si>
  <si>
    <t>สอ.บ้านดู่ใหญ่  ม.4 ต.หนองแคน</t>
  </si>
  <si>
    <t>030301</t>
  </si>
  <si>
    <t>05111</t>
  </si>
  <si>
    <t>สอ.บ้านสวนปอ  ม.6 ต.หนองแคน</t>
  </si>
  <si>
    <t>030302</t>
  </si>
  <si>
    <t>05112</t>
  </si>
  <si>
    <t>สอ.บ้านจานใต้  ม.4 ต.โพนสูง</t>
  </si>
  <si>
    <t>030401</t>
  </si>
  <si>
    <t>05113</t>
  </si>
  <si>
    <t>สอ.บ้านสามขา  ม.2 ต.โพนสูง</t>
  </si>
  <si>
    <t>030402</t>
  </si>
  <si>
    <t>05114</t>
  </si>
  <si>
    <t>สอ.บ้านโนนสวรรค์  ม.1 ต.โนนสวรรค์</t>
  </si>
  <si>
    <t>030501</t>
  </si>
  <si>
    <t>05115</t>
  </si>
  <si>
    <t>สอ.บ้านน้ำคำ  ม.13 ต.โนนสวรรค์</t>
  </si>
  <si>
    <t>030502</t>
  </si>
  <si>
    <t>05116</t>
  </si>
  <si>
    <t>สอ.บ้านสระบัว ม.15  ต.สระบัว</t>
  </si>
  <si>
    <t>030601</t>
  </si>
  <si>
    <t>05117</t>
  </si>
  <si>
    <t>สอ.บ้านบัวขาว  ม.16 ต.สระบัว</t>
  </si>
  <si>
    <t>030602</t>
  </si>
  <si>
    <t>05118</t>
  </si>
  <si>
    <t>สอ.บ้านหนองส่วย  ต.โนนสง่า</t>
  </si>
  <si>
    <t>030701</t>
  </si>
  <si>
    <t>05119</t>
  </si>
  <si>
    <t>สอ.บ้านขี้เหล็ก  ต.ขี้เหล็ก</t>
  </si>
  <si>
    <t>030801</t>
  </si>
  <si>
    <t>13946</t>
  </si>
  <si>
    <t>อ.จตุรพักตรพิมาน (04)</t>
  </si>
  <si>
    <t>สอ.บ้านข่าใหญ่  ม.3 ต.หนองผือ</t>
  </si>
  <si>
    <t>040201</t>
  </si>
  <si>
    <t>05120</t>
  </si>
  <si>
    <t>สอ.บ้านเมืองหงส์  ม.15  ต.เมืองหงศ์</t>
  </si>
  <si>
    <t>040301</t>
  </si>
  <si>
    <t>05121</t>
  </si>
  <si>
    <t>สอ.บ้านหนองคลอง ม.8   ต.โคกล่าม</t>
  </si>
  <si>
    <t>040401</t>
  </si>
  <si>
    <t>05122</t>
  </si>
  <si>
    <t>สอ.บ้านน้ำใส  ม.6  ต.น้ำใส</t>
  </si>
  <si>
    <t>040501</t>
  </si>
  <si>
    <t>05123</t>
  </si>
  <si>
    <t>สอ.บ้านดงแดง ม.8   ต.ดงแดง</t>
  </si>
  <si>
    <t>040601</t>
  </si>
  <si>
    <t>05124</t>
  </si>
  <si>
    <t>สอ.บ้านดงกลาง  ม.1  ต.ดงกลาง</t>
  </si>
  <si>
    <t>040701</t>
  </si>
  <si>
    <t>05125</t>
  </si>
  <si>
    <t>สอ.บ้านป่าสังข์ ม.1  ต.ป่าสังข์</t>
  </si>
  <si>
    <t>040801</t>
  </si>
  <si>
    <t>05126</t>
  </si>
  <si>
    <t>สอ.บ้านร่องคำ  ม.3  ต.ป่าสังข์</t>
  </si>
  <si>
    <t>040802</t>
  </si>
  <si>
    <t>05127</t>
  </si>
  <si>
    <t>สอ.บ้านอีง่อง ม.3  ต.อีง่อง</t>
  </si>
  <si>
    <t>040901</t>
  </si>
  <si>
    <t>05128</t>
  </si>
  <si>
    <t>สอ.บ้านลิ้นฟ้า  ม.1  ต.ลิ้นฟ้า</t>
  </si>
  <si>
    <t>041001</t>
  </si>
  <si>
    <t>05129</t>
  </si>
  <si>
    <t>สอ.บ้านดงยาง  ม.1 ต.ดู่น้อย</t>
  </si>
  <si>
    <t>041101</t>
  </si>
  <si>
    <t>05130</t>
  </si>
  <si>
    <t>สอ.บ้านอีโคตร  ม.1  ต.ศรีโคตร</t>
  </si>
  <si>
    <t>041201</t>
  </si>
  <si>
    <t>05131</t>
  </si>
  <si>
    <t>อ. ธวัชบุรี (05)</t>
  </si>
  <si>
    <t>สอ.บ้านจอมพล ม.2  ต.นิเวศน์</t>
  </si>
  <si>
    <t>050101</t>
  </si>
  <si>
    <t>05133</t>
  </si>
  <si>
    <t>สอ.บ้านหนองไผ่   ม.5  ต.หนองไผ่</t>
  </si>
  <si>
    <t>050301</t>
  </si>
  <si>
    <t>05134</t>
  </si>
  <si>
    <t>สอ.บ้านคางฮุง ม.5  ต.ธวัชบุรี</t>
  </si>
  <si>
    <t>050401</t>
  </si>
  <si>
    <t>15132</t>
  </si>
  <si>
    <t>สอ.บ้านอุ่มเม้า  ม.1  ต.อุ่มเม้า</t>
  </si>
  <si>
    <t>050601</t>
  </si>
  <si>
    <t>05135</t>
  </si>
  <si>
    <t>สอ.บ้านปรางค์กู่ ม.9  ต.มะอึ</t>
  </si>
  <si>
    <t>050701</t>
  </si>
  <si>
    <t>05136</t>
  </si>
  <si>
    <t>สอ.บ้านหนองบั่ว  ม.1  ต.เขวาทุ่ง</t>
  </si>
  <si>
    <t>051001</t>
  </si>
  <si>
    <t>05139</t>
  </si>
  <si>
    <t>สอ.บ้านดอนงัว ม.4   ต.ไพศาล</t>
  </si>
  <si>
    <t>051501</t>
  </si>
  <si>
    <t>05141</t>
  </si>
  <si>
    <t>สอ.บ้านเมืองน้อย  ม.1 ต.เมืองน้อย</t>
  </si>
  <si>
    <t>051701</t>
  </si>
  <si>
    <t>05143</t>
  </si>
  <si>
    <t>สอ.บ้านขาม ม.2   ต.บึงนคร</t>
  </si>
  <si>
    <t>052001</t>
  </si>
  <si>
    <t>05144</t>
  </si>
  <si>
    <t>สอ.บ้านราชธานี  ม.1 ต.ราชธานี</t>
  </si>
  <si>
    <t>052201</t>
  </si>
  <si>
    <t>13947</t>
  </si>
  <si>
    <t>สอ.บ้านดอนชัย ม.3  ต.หนองพอก</t>
  </si>
  <si>
    <t>052401</t>
  </si>
  <si>
    <t>13948</t>
  </si>
  <si>
    <t>อ.พนมไพร  (06)</t>
  </si>
  <si>
    <t>สอ.บ้านดอนแดง ม.13   ต.แสนสุข</t>
  </si>
  <si>
    <t>060201</t>
  </si>
  <si>
    <t>05146</t>
  </si>
  <si>
    <t>สอ.บ้านนาชม ม.4  ต.แสนสุข</t>
  </si>
  <si>
    <t>060202</t>
  </si>
  <si>
    <t>05145</t>
  </si>
  <si>
    <t>สอ.บ้านกุดน้ำใส  ม.9  ต.กุดน้ำใส</t>
  </si>
  <si>
    <t>060301</t>
  </si>
  <si>
    <t>05147</t>
  </si>
  <si>
    <t>สอ.บ้านหนองทัพไทย ม.2   ต.หนองทัพไทย</t>
  </si>
  <si>
    <t>060401</t>
  </si>
  <si>
    <t>05148</t>
  </si>
  <si>
    <t>สอ.บ้านหัวนา  ม.6  ต.หนองทัพไทย</t>
  </si>
  <si>
    <t>060402</t>
  </si>
  <si>
    <t>05149</t>
  </si>
  <si>
    <t>สอ.บ้านโพธิ์ใหญ่ ม.1 ต.โพธิ์ใหญ่</t>
  </si>
  <si>
    <t>060501</t>
  </si>
  <si>
    <t>05150</t>
  </si>
  <si>
    <t>สอ.บ้านวารีอุดม  ม.9  ต.วารีสวัสดิ์</t>
  </si>
  <si>
    <t>060601</t>
  </si>
  <si>
    <t>05151</t>
  </si>
  <si>
    <t>สอ.บ้านคำแดง ม.10  ต.โคกสว่าง</t>
  </si>
  <si>
    <t>060701</t>
  </si>
  <si>
    <t>05152</t>
  </si>
  <si>
    <t>สอ.บ้านหนองบัว ม.4  ต.โคกสว่าง</t>
  </si>
  <si>
    <t>060702</t>
  </si>
  <si>
    <t>13949</t>
  </si>
  <si>
    <t>สอ.บ้านโพธิ์ชัย   ม.1 ต.โพธิ์ชัย</t>
  </si>
  <si>
    <t>061101</t>
  </si>
  <si>
    <t>15153</t>
  </si>
  <si>
    <t>สอ.บ้านนานวล ม.12  ต.นานวล</t>
  </si>
  <si>
    <t>061201</t>
  </si>
  <si>
    <t>05154</t>
  </si>
  <si>
    <t>สอ.บ้านคำไฮ ม.1  ต.คำไฮ</t>
  </si>
  <si>
    <t>061301</t>
  </si>
  <si>
    <t>05155</t>
  </si>
  <si>
    <t>สอ.บ้านสระแก้ว ม.3  ต.สระแก้ว</t>
  </si>
  <si>
    <t>061401</t>
  </si>
  <si>
    <t>05156</t>
  </si>
  <si>
    <t>สอ.บ้านค้อใหญ่ ม.1  ต.ค้อใหญ่</t>
  </si>
  <si>
    <t>061501</t>
  </si>
  <si>
    <t>05157</t>
  </si>
  <si>
    <t>สอ.บ้านศาลา ม.4 ต.ชานุวรรณ</t>
  </si>
  <si>
    <t>061701</t>
  </si>
  <si>
    <t>05158</t>
  </si>
  <si>
    <t>อ.โพนทอง (07)</t>
  </si>
  <si>
    <t>สอ.บ้านหนองแสงทุ่ง ม.8  ต.แวง</t>
  </si>
  <si>
    <t>070101</t>
  </si>
  <si>
    <t>05159</t>
  </si>
  <si>
    <t>สอ.บ้านโนนสนามชัย  ม.1 ต.โคกกกม่วง</t>
  </si>
  <si>
    <t>070201</t>
  </si>
  <si>
    <t>05160</t>
  </si>
  <si>
    <t>สอ.บ้านดงกลาง  ม.6 ต.โคกกกม่วง</t>
  </si>
  <si>
    <t>070202</t>
  </si>
  <si>
    <t>05161</t>
  </si>
  <si>
    <t>สอ.บ้านนาแพง ม.1  ต.นาอุดม</t>
  </si>
  <si>
    <t>070301</t>
  </si>
  <si>
    <t>05162</t>
  </si>
  <si>
    <t>สอ.บ้านหนองกุง   ม.4 ต.สว่าง</t>
  </si>
  <si>
    <t>070401</t>
  </si>
  <si>
    <t>05163</t>
  </si>
  <si>
    <t>สอ.บ้านหนองแวงแห่ ม.3  ต.หนองใหญ่</t>
  </si>
  <si>
    <t>070501</t>
  </si>
  <si>
    <t>05165</t>
  </si>
  <si>
    <t>สอ.บ้านโนนโพธิ์  ม.2 ต.หนองใหญ่</t>
  </si>
  <si>
    <t>070502</t>
  </si>
  <si>
    <t>05164</t>
  </si>
  <si>
    <t>สอ.บ้านบะตะกา ม.6  ต.หนองใหญ่</t>
  </si>
  <si>
    <t>070503</t>
  </si>
  <si>
    <t>05166</t>
  </si>
  <si>
    <t>สอ.บ้านโพนทองน้อย ม.2   ต.โพธิ์ทอง</t>
  </si>
  <si>
    <t>070601</t>
  </si>
  <si>
    <t>05167</t>
  </si>
  <si>
    <t>สอ.บ้านนาอุ่ม ม.8 ต.โพธิ์ทอง</t>
  </si>
  <si>
    <t>070602</t>
  </si>
  <si>
    <t>05168</t>
  </si>
  <si>
    <t>สอ.บ้านบะเค  ม.10  ต.โพธิ์ทอง</t>
  </si>
  <si>
    <t>070603</t>
  </si>
  <si>
    <t>05169</t>
  </si>
  <si>
    <t>สอ.บ้านงิ้ว ม.10 ต.โนนชัยศรี</t>
  </si>
  <si>
    <t>070701</t>
  </si>
  <si>
    <t>05171</t>
  </si>
  <si>
    <t>สอ.บ้านโนนชัยศรี  ม.1 ต.โนนชัยศรี</t>
  </si>
  <si>
    <t>070702</t>
  </si>
  <si>
    <t>05170</t>
  </si>
  <si>
    <t>สอ.บ้านป้อง  ม.2 ต.โพธิ์ศรีสว่าง</t>
  </si>
  <si>
    <t>070801</t>
  </si>
  <si>
    <t>05172</t>
  </si>
  <si>
    <t>สอ.บ้านอุ่มเม่า  ม.11   ต.อุ่มเม่า</t>
  </si>
  <si>
    <t>070901</t>
  </si>
  <si>
    <t>05174</t>
  </si>
  <si>
    <t>สอ.บ้านจุมจัง  ม.11 ต.อุ่มเม่า</t>
  </si>
  <si>
    <t>070902</t>
  </si>
  <si>
    <t>05173</t>
  </si>
  <si>
    <t>สอ.บ้านราษฎร์ดำเนิน ม.3  ต.คำนาดี</t>
  </si>
  <si>
    <t>071001</t>
  </si>
  <si>
    <t>05175</t>
  </si>
  <si>
    <t>สอ.บ้านบึงงาม   ม.10  ต.คำนาดี</t>
  </si>
  <si>
    <t>071002</t>
  </si>
  <si>
    <t>05176</t>
  </si>
  <si>
    <t>สอ.บ้านวารีสวัสดิ์ ม.7   ต.พรมสวรรค์</t>
  </si>
  <si>
    <t>071101</t>
  </si>
  <si>
    <t>05177</t>
  </si>
  <si>
    <t>สอ.บ้านวังม่วย  ม.1 ต.วังสามัคคี</t>
  </si>
  <si>
    <t>071301</t>
  </si>
  <si>
    <t>05178</t>
  </si>
  <si>
    <t>สอ.บ้านสองห้อง  ม.8  ต.โคกสูง</t>
  </si>
  <si>
    <t>071401</t>
  </si>
  <si>
    <t>05179</t>
  </si>
  <si>
    <t>อ.โพธิ์ชัย  (08)</t>
  </si>
  <si>
    <t>สอ.บ้านหนองแวงใหญ่  ม.3 ต.ขามเปี้ย</t>
  </si>
  <si>
    <t>080101</t>
  </si>
  <si>
    <t>05180</t>
  </si>
  <si>
    <t>สอ.บ้านเชียงใหม่  ม.8 ต.เชียงใหม่</t>
  </si>
  <si>
    <t>080201</t>
  </si>
  <si>
    <t>05181</t>
  </si>
  <si>
    <t>สอ.บ้านบัวคำ  ม.2 ต.บัวคำ</t>
  </si>
  <si>
    <t>080301</t>
  </si>
  <si>
    <t>05182</t>
  </si>
  <si>
    <t>สอ.บ้านพิบูลย์ชัย ม.9  ต.อัคคะคำ</t>
  </si>
  <si>
    <t>080401</t>
  </si>
  <si>
    <t>05183</t>
  </si>
  <si>
    <t>สอ.บ้านสะอาด  ม.4 ต.สะอาด</t>
  </si>
  <si>
    <t>080501</t>
  </si>
  <si>
    <t>05184</t>
  </si>
  <si>
    <t>สอ.บ้านคำพอุง ม.3  ต.คำพอุง</t>
  </si>
  <si>
    <t>080601</t>
  </si>
  <si>
    <t>05185</t>
  </si>
  <si>
    <t>สอ.บ้านหนองตาไก้  ม.2 ต.หนองตาไก้</t>
  </si>
  <si>
    <t>080701</t>
  </si>
  <si>
    <t>05186</t>
  </si>
  <si>
    <t>สอ.บ้านดอนเจริญ  ม.2 ต.ดอนโอง</t>
  </si>
  <si>
    <t>080801</t>
  </si>
  <si>
    <t>05187</t>
  </si>
  <si>
    <t>สอ.บ้านหนองนกทา ม.3   ต.โพธิ์ศรี</t>
  </si>
  <si>
    <t>080901</t>
  </si>
  <si>
    <t>05188</t>
  </si>
  <si>
    <t>อ.หนองพอก (09)</t>
  </si>
  <si>
    <t>สอ.บ้านฉวะ  ม.5 ต.หนองพอก</t>
  </si>
  <si>
    <t>090101</t>
  </si>
  <si>
    <t>05189</t>
  </si>
  <si>
    <t>สอ.บ้านบึงงาม ม.7  ต.บึงงาม</t>
  </si>
  <si>
    <t>090201</t>
  </si>
  <si>
    <t>05191</t>
  </si>
  <si>
    <t>สอ.บ้านหนองคำ ม.2  ต.ภูเขาทอง</t>
  </si>
  <si>
    <t>090301</t>
  </si>
  <si>
    <t>05192</t>
  </si>
  <si>
    <t>สอ.บ้านโนนสว่าง ม.11   ต.ภูเขาทอง</t>
  </si>
  <si>
    <t>090302</t>
  </si>
  <si>
    <t>05193</t>
  </si>
  <si>
    <t>สอ.บ้านคำโพนสูง ม.9   ต.กกโพธิ์</t>
  </si>
  <si>
    <t>090401</t>
  </si>
  <si>
    <t>05195</t>
  </si>
  <si>
    <t>สอ.บ้านหนองหว้า  ม.6 ต.กกโพธิ์</t>
  </si>
  <si>
    <t>090402</t>
  </si>
  <si>
    <t>05194</t>
  </si>
  <si>
    <t>สอ.บ้านหาญไพรวัลย์  ม.3 ต.โคกสว่าง</t>
  </si>
  <si>
    <t>090501</t>
  </si>
  <si>
    <t>05196</t>
  </si>
  <si>
    <t>สอ.บ้านหนองขุ่น ม.1  ต.หนองขุ่นใหญ่</t>
  </si>
  <si>
    <t>090601</t>
  </si>
  <si>
    <t>05197</t>
  </si>
  <si>
    <t>สอ.บ้านดงบัง ม.4   ต.หนองขุ่นใหญ่</t>
  </si>
  <si>
    <t>090602</t>
  </si>
  <si>
    <t>05198</t>
  </si>
  <si>
    <t>สอ.บ้านกุดขุ่น ม.11  ต.รอบเมือง</t>
  </si>
  <si>
    <t>090701</t>
  </si>
  <si>
    <t>05199</t>
  </si>
  <si>
    <t>สอ.บ้านโคกกลาง  ม.2 ต.ผาน้ำย้อย</t>
  </si>
  <si>
    <t>090801</t>
  </si>
  <si>
    <t>05200</t>
  </si>
  <si>
    <t>สอ.บ้านท่าทรัพย์เจริญ   ม.8 ต.ท่าสีดา</t>
  </si>
  <si>
    <t>090901</t>
  </si>
  <si>
    <t>05201</t>
  </si>
  <si>
    <t>อ.เสลภูมิ  (10)</t>
  </si>
  <si>
    <t>สอ.บ้านกุดแข้  ม.12 ต.นางาม</t>
  </si>
  <si>
    <t>100201</t>
  </si>
  <si>
    <t>05204</t>
  </si>
  <si>
    <t>สอ.บ้านพันขาง  ม.3 ต.นางาม</t>
  </si>
  <si>
    <t>100202</t>
  </si>
  <si>
    <t>05203</t>
  </si>
  <si>
    <t>สอ.บ้านโนนสนาม  ม.8 ต.เมืองไพร</t>
  </si>
  <si>
    <t>100301</t>
  </si>
  <si>
    <t>05205</t>
  </si>
  <si>
    <t>สอ.บ้านใหม่สามัคคี ม.9  ต.นาแซง</t>
  </si>
  <si>
    <t>100401</t>
  </si>
  <si>
    <t>05207</t>
  </si>
  <si>
    <t>สอ.บ้านไค่นุ่น  ม.5 ต.นาแซง</t>
  </si>
  <si>
    <t>100402</t>
  </si>
  <si>
    <t>05206</t>
  </si>
  <si>
    <t>สอ.บ้านป่าขี  ม.12  ต.นาเมือง</t>
  </si>
  <si>
    <t>100501</t>
  </si>
  <si>
    <t>05209</t>
  </si>
  <si>
    <t>สอ.บ้านนาเมือง ม.6  ต.นาเมือง</t>
  </si>
  <si>
    <t>100502</t>
  </si>
  <si>
    <t>05208</t>
  </si>
  <si>
    <t>สอ.บ้านกกทัน  ม.8 ต.วังหลวง</t>
  </si>
  <si>
    <t>100601</t>
  </si>
  <si>
    <t>05210</t>
  </si>
  <si>
    <t>สอ.บ้านท่าม่วง  ม.4 ต.ท่าม่วง</t>
  </si>
  <si>
    <t>100701</t>
  </si>
  <si>
    <t>05211</t>
  </si>
  <si>
    <t>สอ.บ้านขวาว ม.9  ต.ขวาว</t>
  </si>
  <si>
    <t>100801</t>
  </si>
  <si>
    <t>05213</t>
  </si>
  <si>
    <t>สอ.บ้านสะทอน ม.3  ต.ขวาว</t>
  </si>
  <si>
    <t>100802</t>
  </si>
  <si>
    <t>05212</t>
  </si>
  <si>
    <t>สอ.บ้านนาโพธิ์ ม.12 ต.โพธิ์ทอง</t>
  </si>
  <si>
    <t>100901</t>
  </si>
  <si>
    <t>05215</t>
  </si>
  <si>
    <t>สอ.บ้านหนองฟ้า  ม.1 ต.โพธิ์ทอง</t>
  </si>
  <si>
    <t>100902</t>
  </si>
  <si>
    <t>05214</t>
  </si>
  <si>
    <t>สอ.บ้านนาทม ม.9  ต.ภูเงิน</t>
  </si>
  <si>
    <t>101001</t>
  </si>
  <si>
    <t>05218</t>
  </si>
  <si>
    <t>สอ.บ้านหวาย   ม.1 ต.ภูเงิน</t>
  </si>
  <si>
    <t>101002</t>
  </si>
  <si>
    <t>05216</t>
  </si>
  <si>
    <t>สอ.บ้านมะหรี่  ม.12 ต.ภูเงิน</t>
  </si>
  <si>
    <t>101003</t>
  </si>
  <si>
    <t>05217</t>
  </si>
  <si>
    <t>สอ.บ้านดงหวาย ม.8  ต.เกาะแก้ว</t>
  </si>
  <si>
    <t>101101</t>
  </si>
  <si>
    <t>05219</t>
  </si>
  <si>
    <t>สอ.บ้านผักกาดหญ้า ม.3  ต.นาเลิง</t>
  </si>
  <si>
    <t>101201</t>
  </si>
  <si>
    <t>05220</t>
  </si>
  <si>
    <t>สอ.บ้านหนองจอก ม.6  ต.เหล่าน้อย</t>
  </si>
  <si>
    <t>101301</t>
  </si>
  <si>
    <t>05221</t>
  </si>
  <si>
    <t>สอ.บ้านนาวี ม.3  ต.ศรีวิลัย</t>
  </si>
  <si>
    <t>101401</t>
  </si>
  <si>
    <t>05222</t>
  </si>
  <si>
    <t>สอ.บ้านห้วยสามัคคี ม.2  ต.ศรีวิลัย</t>
  </si>
  <si>
    <t>101402</t>
  </si>
  <si>
    <t>13951</t>
  </si>
  <si>
    <t>สอ.บ้านบะหลวง ม.9  ต.หนองหลวง</t>
  </si>
  <si>
    <t>101501</t>
  </si>
  <si>
    <t>05223</t>
  </si>
  <si>
    <t>สอ.บ้านสะอาดนาดี ม.1  ต.พรสวรรค์</t>
  </si>
  <si>
    <t>101601</t>
  </si>
  <si>
    <t>05224</t>
  </si>
  <si>
    <t>สอ.บ้านน้ำจั่นใหญ่ ม.1  ต.บึงเกลือ</t>
  </si>
  <si>
    <t>101801</t>
  </si>
  <si>
    <t>05225</t>
  </si>
  <si>
    <t>สอ.บ้านหัวคู ม.4  ต.บึงเกลือ</t>
  </si>
  <si>
    <t>101802</t>
  </si>
  <si>
    <t>13952</t>
  </si>
  <si>
    <t>อ.สุวรรณภูมิ (11)</t>
  </si>
  <si>
    <t>สอ.บ้านยางเลิง  ม.5 ต.ดอกไม้</t>
  </si>
  <si>
    <t>110201</t>
  </si>
  <si>
    <t>05226</t>
  </si>
  <si>
    <t>สอ.บ้านนาใหญ่ ม.1  ต.นาใหญ่</t>
  </si>
  <si>
    <t>110301</t>
  </si>
  <si>
    <t>05227</t>
  </si>
  <si>
    <t>สอ.บ้านป่ายางชุม ม.12  ต.นาใหญ่</t>
  </si>
  <si>
    <t>110302</t>
  </si>
  <si>
    <t>14842</t>
  </si>
  <si>
    <t>สอ.บ้านสองชั้น ม.13 ต.หินกอง</t>
  </si>
  <si>
    <t>110401</t>
  </si>
  <si>
    <t>05228</t>
  </si>
  <si>
    <t>สอ.บ้านหนองอีควายน้อย ม.1  ต.เมืองทุ่ง</t>
  </si>
  <si>
    <t>110501</t>
  </si>
  <si>
    <t>05229</t>
  </si>
  <si>
    <t>สอ.บ้านตากแดด  ม.2 ต.หัวโทน</t>
  </si>
  <si>
    <t>110601</t>
  </si>
  <si>
    <t>05230</t>
  </si>
  <si>
    <t>สอ.บ้านเปลือยน้อย ม.1  ต.บ่อพันขัน</t>
  </si>
  <si>
    <t>110701</t>
  </si>
  <si>
    <t>05231</t>
  </si>
  <si>
    <t>สอ.บ้านตาหยวก ม.1  ต.ทุ่งหลวง</t>
  </si>
  <si>
    <t>110801</t>
  </si>
  <si>
    <t>05232</t>
  </si>
  <si>
    <t>สอ.บ้านสระโพนทอง ม.8 ต.ทุ่งหลวง</t>
  </si>
  <si>
    <t>110802</t>
  </si>
  <si>
    <t>13953</t>
  </si>
  <si>
    <t>สอ.บ้านดอนดู่  ม.11 ต.หัวช้าง</t>
  </si>
  <si>
    <t>110901</t>
  </si>
  <si>
    <t>05233</t>
  </si>
  <si>
    <t>สอ.บ้านเก่าน้อย ม.11  ต.น้ำคำ</t>
  </si>
  <si>
    <t>111002</t>
  </si>
  <si>
    <t>13954</t>
  </si>
  <si>
    <t>สอ.บ้านน้ำคำ ม.13  ต.น้ำคำ</t>
  </si>
  <si>
    <t>111001</t>
  </si>
  <si>
    <t>05234</t>
  </si>
  <si>
    <t>สอ.บ้านหนองแวง  ม.4 ต.ห้วยหินลาด</t>
  </si>
  <si>
    <t>111101</t>
  </si>
  <si>
    <t>05235</t>
  </si>
  <si>
    <t>สอ.บ้านคำพรินทร์ ม.7 ต.ช้างเผือก</t>
  </si>
  <si>
    <t>111201</t>
  </si>
  <si>
    <t>05236</t>
  </si>
  <si>
    <t>สอ.บ้านจานเตย ม.12  ต.ทุ่งกุลา</t>
  </si>
  <si>
    <t>111301</t>
  </si>
  <si>
    <t>05237</t>
  </si>
  <si>
    <t>สอ.บ้านหนองเม็ก ม.1 ต.ทุ่งศรีเมือง</t>
  </si>
  <si>
    <t>111401</t>
  </si>
  <si>
    <t>05238</t>
  </si>
  <si>
    <t>สอ.บ้านหนองจาน  ม.7   ต.จำปาขัน</t>
  </si>
  <si>
    <t>111501</t>
  </si>
  <si>
    <t>05239</t>
  </si>
  <si>
    <t>อ.เมืองสรวง  (12)</t>
  </si>
  <si>
    <t>สอ.บ้านหนองผือ ม.1 ต.หนองผือ</t>
  </si>
  <si>
    <t>120101</t>
  </si>
  <si>
    <t>05241</t>
  </si>
  <si>
    <t>สอ.บ้านข่อย  ม.2 ต.หนองหิน</t>
  </si>
  <si>
    <t>120201</t>
  </si>
  <si>
    <t>05242</t>
  </si>
  <si>
    <t>สอ.บ้านสูงยาง ม.7  ต.คูเมือง</t>
  </si>
  <si>
    <t>120301</t>
  </si>
  <si>
    <t>05243</t>
  </si>
  <si>
    <t>สอ.บ้านหนองยาง ม.5  ต.กกกุง</t>
  </si>
  <si>
    <t>120401</t>
  </si>
  <si>
    <t>05244</t>
  </si>
  <si>
    <t>สอ.บ้านผำ  ม.7 ต.เมืองสรวง</t>
  </si>
  <si>
    <t>120501</t>
  </si>
  <si>
    <t>05240</t>
  </si>
  <si>
    <t>อ.โพนทราย  (13)</t>
  </si>
  <si>
    <t>สอ.บ้านเกาะแก้ว  ม.6 ต.สามขา</t>
  </si>
  <si>
    <t>130201</t>
  </si>
  <si>
    <t>05245</t>
  </si>
  <si>
    <t>สอ.บ้านศรีสว่าง  ม.10 ต.ศรีสว่าง</t>
  </si>
  <si>
    <t>130301</t>
  </si>
  <si>
    <t>05246</t>
  </si>
  <si>
    <t>สอ.บ้านโพนดวน ม.1  ต.ศรีสว่าง</t>
  </si>
  <si>
    <t>130302</t>
  </si>
  <si>
    <t>14843</t>
  </si>
  <si>
    <t>สอ.บ้านยางคำ ม.1  ต.ยางคำ</t>
  </si>
  <si>
    <t>130401</t>
  </si>
  <si>
    <t>05247</t>
  </si>
  <si>
    <t>สอ.บ้านดอนสัมพันธ์ ม.3 ต.ท่าหาดยาว</t>
  </si>
  <si>
    <t>130501</t>
  </si>
  <si>
    <t>05248</t>
  </si>
  <si>
    <t>อ.อาจสามารถ  (14)</t>
  </si>
  <si>
    <t>สอ.บ้านโพนเมือง ม.2  ต.โพนเมือง</t>
  </si>
  <si>
    <t>140201</t>
  </si>
  <si>
    <t>05249</t>
  </si>
  <si>
    <t>สอ.บ้านน้ำคำ  ม.8 ต.โพนเมือง</t>
  </si>
  <si>
    <t>140202</t>
  </si>
  <si>
    <t>13955</t>
  </si>
  <si>
    <t>สอ.บ้านแจ้ง  ม.1 ต.แจ้ง</t>
  </si>
  <si>
    <t>140301</t>
  </si>
  <si>
    <t>05250</t>
  </si>
  <si>
    <t>สอ.บ้านหน่อม ม.1 ต.หน่อม</t>
  </si>
  <si>
    <t>140401</t>
  </si>
  <si>
    <t>05251</t>
  </si>
  <si>
    <t>สอ.บ้านหนองหมื่นถ่าน ม.13 ต.หนองหมื่นถ่าน</t>
  </si>
  <si>
    <t>140501</t>
  </si>
  <si>
    <t>05253</t>
  </si>
  <si>
    <t>สอ.บ้านสีสวาด  ม.1 ต.หนองหมื่นถ่าน</t>
  </si>
  <si>
    <t>140502</t>
  </si>
  <si>
    <t>05252</t>
  </si>
  <si>
    <t>สอ.บ้านหนองขาม  ม.1 ต.หนองขาม</t>
  </si>
  <si>
    <t>140601</t>
  </si>
  <si>
    <t>05254</t>
  </si>
  <si>
    <t>สอ.บ้านหนองแฮด ม.13  ต.หนองขาม</t>
  </si>
  <si>
    <t>140602</t>
  </si>
  <si>
    <t>05255</t>
  </si>
  <si>
    <t>สอ.บ้านรวมไทย ม.4  ต.โหรา</t>
  </si>
  <si>
    <t>140701</t>
  </si>
  <si>
    <t>05256</t>
  </si>
  <si>
    <t>สอ.บ้านหนองบัว ม.1  ต.หนองบัว</t>
  </si>
  <si>
    <t>140801</t>
  </si>
  <si>
    <t>05257</t>
  </si>
  <si>
    <t>สอ.บ้านยางเฌอ  ม.7 ต.ขี้เหล็ก</t>
  </si>
  <si>
    <t>140901</t>
  </si>
  <si>
    <t>05259</t>
  </si>
  <si>
    <t>สอ.บ้านหนองตาโฮม  ม.2 ต.ขี้เหล็ก</t>
  </si>
  <si>
    <t>140902</t>
  </si>
  <si>
    <t>05258</t>
  </si>
  <si>
    <t>สอ.บ้านดู่  ม.1  ต.ดู่</t>
  </si>
  <si>
    <t>141001</t>
  </si>
  <si>
    <t>05260</t>
  </si>
  <si>
    <t>อ.เมยวดี  (15)</t>
  </si>
  <si>
    <t>สอ.บ้านชุมพร ม.1  ต.ชุมพร</t>
  </si>
  <si>
    <t>150201</t>
  </si>
  <si>
    <t>05261</t>
  </si>
  <si>
    <t>สอ.บ้านโคกสี  ม.11 ต.ชุมพร</t>
  </si>
  <si>
    <t>150202</t>
  </si>
  <si>
    <t>05262</t>
  </si>
  <si>
    <t>สอ.บ้านบุ่งเลิศ ม.1  ต.บุ่งเลิศ</t>
  </si>
  <si>
    <t>150301</t>
  </si>
  <si>
    <t>05263</t>
  </si>
  <si>
    <t>สอ.บ้านคำนางตุ้ม  ม.5  ต.บุ่งเลิศ</t>
  </si>
  <si>
    <t>150302</t>
  </si>
  <si>
    <t>05264</t>
  </si>
  <si>
    <t>สอ.บ้านชมสะอาด ม.1  ต.ชมสะอาด</t>
  </si>
  <si>
    <t>150401</t>
  </si>
  <si>
    <t>05265</t>
  </si>
  <si>
    <t>อ.ศรีสมเด็จ  (16)</t>
  </si>
  <si>
    <t>สอ.บ้านเหล่าใหญ่  ม.4 ต.โพธิ์ทอง</t>
  </si>
  <si>
    <t>160101</t>
  </si>
  <si>
    <t>05266</t>
  </si>
  <si>
    <t>สอ.บ้านเมืองเปลือย  ม.1 ต.เมืองเปลือย</t>
  </si>
  <si>
    <t>160301</t>
  </si>
  <si>
    <t>05267</t>
  </si>
  <si>
    <t>สอ.บ้านหนองใหญ่  ม.9 ต.หนองใหญ่</t>
  </si>
  <si>
    <t>160401</t>
  </si>
  <si>
    <t>05268</t>
  </si>
  <si>
    <t>สอ.บ้านสวนจิก ม.13   ต.สวนจิก</t>
  </si>
  <si>
    <t>160501</t>
  </si>
  <si>
    <t>05270</t>
  </si>
  <si>
    <t>สอ.บ้านโพธิ์สัย ม.4  ต.โพธิ์สัย</t>
  </si>
  <si>
    <t>160601</t>
  </si>
  <si>
    <t>05271</t>
  </si>
  <si>
    <t>สอ.บ้านหนองแวงควง ม.11  ต.หนองแวงควง</t>
  </si>
  <si>
    <t>160701</t>
  </si>
  <si>
    <t>05272</t>
  </si>
  <si>
    <t>สอ.บ้านบาก  ม.7 ต.บ้านบาก</t>
  </si>
  <si>
    <t>160801</t>
  </si>
  <si>
    <t>13956</t>
  </si>
  <si>
    <t>อ.จังหาร  (17)</t>
  </si>
  <si>
    <t>สอ.บ้านพยอม  ม.4 ต.ดินดำ</t>
  </si>
  <si>
    <t>170101</t>
  </si>
  <si>
    <t>05273</t>
  </si>
  <si>
    <t>สอ.บ้านหนองบัวรอง ม.10  ต.ดินดำ</t>
  </si>
  <si>
    <t>170102</t>
  </si>
  <si>
    <t>05274</t>
  </si>
  <si>
    <t>สอ.บ้านม่วงน้ำ  ม.3 ต.ปาฝา</t>
  </si>
  <si>
    <t>170201</t>
  </si>
  <si>
    <t>05275</t>
  </si>
  <si>
    <t>สอ.บ้านท่าลาด  ม.4 ต.ม่วงลาด</t>
  </si>
  <si>
    <t>170301</t>
  </si>
  <si>
    <t>05276</t>
  </si>
  <si>
    <t>สอ.บ้านเปลือยตาล ม.5 ต.ดงสิงห์</t>
  </si>
  <si>
    <t>170501</t>
  </si>
  <si>
    <t>05277</t>
  </si>
  <si>
    <t>สอ.บ้านกอกแก้ว ม.2  ต.ดงสิงห์</t>
  </si>
  <si>
    <t>170502</t>
  </si>
  <si>
    <t>13957</t>
  </si>
  <si>
    <t>สอ.บ้านยางใหญ่ ม.4  ต.ยางใหญ่</t>
  </si>
  <si>
    <t>170601</t>
  </si>
  <si>
    <t>05278</t>
  </si>
  <si>
    <t>สอ.บ้านอนามัย  ม.2  ต.ผักแว่น</t>
  </si>
  <si>
    <t>170701</t>
  </si>
  <si>
    <t>05279</t>
  </si>
  <si>
    <t>สอ.บ้านบาก  ม.6 ต.ผักแว่น</t>
  </si>
  <si>
    <t>170702</t>
  </si>
  <si>
    <t>14844</t>
  </si>
  <si>
    <t>สอ.บ้านแซงแหลม  ม.6 ต.แสนชาติ</t>
  </si>
  <si>
    <t>170801</t>
  </si>
  <si>
    <t>13958</t>
  </si>
  <si>
    <t>กิ่ง อ.เชียงขวัญ (18)</t>
  </si>
  <si>
    <t>สอ.บ้านคุยขนวน  ม.8 ต.เชียงขวัญ</t>
  </si>
  <si>
    <t>180101</t>
  </si>
  <si>
    <t>05280</t>
  </si>
  <si>
    <t>สอ.บ้านพลับพลา  ม.1  ต.พลับพลา</t>
  </si>
  <si>
    <t>180201</t>
  </si>
  <si>
    <t>05281</t>
  </si>
  <si>
    <t>สอ.บ้านวังยาว  ม.9 ต.พลับพลา</t>
  </si>
  <si>
    <t>180202</t>
  </si>
  <si>
    <t>05282</t>
  </si>
  <si>
    <t>สอ.บ้านดอนยาง  ม.2  ต.พระธาตุ</t>
  </si>
  <si>
    <t>180301</t>
  </si>
  <si>
    <t>05283</t>
  </si>
  <si>
    <t>สอ.บ้านเหล่าสามัคคี  ม.10  ต.พระเจ้า</t>
  </si>
  <si>
    <t>180401</t>
  </si>
  <si>
    <t>05284</t>
  </si>
  <si>
    <t>สอ.บ้านไผ่ ม.10  ต.หมูม้น</t>
  </si>
  <si>
    <t>180501</t>
  </si>
  <si>
    <t>05285</t>
  </si>
  <si>
    <t>สอ.บ้านเขืองใหญ่  ม.3  ต.บ้านเขือง</t>
  </si>
  <si>
    <t>180601</t>
  </si>
  <si>
    <t>05286</t>
  </si>
  <si>
    <t>กิ่ง อ.หนองฮี (19)</t>
  </si>
  <si>
    <t>สอ.บ้านดอนกลอย  ม.6  ต.หนองฮี</t>
  </si>
  <si>
    <t>190101</t>
  </si>
  <si>
    <t>13959</t>
  </si>
  <si>
    <t>สอ.บ้านศาลางาม  ม.1  ต.หนองฮี</t>
  </si>
  <si>
    <t>190102</t>
  </si>
  <si>
    <t>05287</t>
  </si>
  <si>
    <t>สอ.บ้านสาวแห  ม.1 ต.สาวแห</t>
  </si>
  <si>
    <t>190201</t>
  </si>
  <si>
    <t>05288</t>
  </si>
  <si>
    <t>สอ.บ้านวารีเกษม ม.2  ต.ดูกอึ่ง</t>
  </si>
  <si>
    <t>190301</t>
  </si>
  <si>
    <t>05289</t>
  </si>
  <si>
    <t>สอ.บ้านหนองไศล  ม.7 ต.ดูกอึ่ง</t>
  </si>
  <si>
    <t>190302</t>
  </si>
  <si>
    <t>13960</t>
  </si>
  <si>
    <t>สอ.บ้านขมิ้น  ม.13 ต.เด่นราษฎร์</t>
  </si>
  <si>
    <t>190401</t>
  </si>
  <si>
    <t>05290</t>
  </si>
  <si>
    <t>สอ.บ้านเด่นราษฎร์  ม.6  ต.เด่นราษฎร์</t>
  </si>
  <si>
    <t>190402</t>
  </si>
  <si>
    <t>13961</t>
  </si>
  <si>
    <t>กิ่ง อ.ทุ่งเขาหลวง (20)</t>
  </si>
  <si>
    <t>สอ.บ้านจาน  ม.4  ต.ทุ่งเขาหลวง</t>
  </si>
  <si>
    <t>200101</t>
  </si>
  <si>
    <t>13962</t>
  </si>
  <si>
    <t>สอ.บ้านยางด่อ  ม.4  ต.เทอดไทย</t>
  </si>
  <si>
    <t>200201</t>
  </si>
  <si>
    <t>05142</t>
  </si>
  <si>
    <t>สอ.บ้านมะบ้า  ม.3 ต.บึงงาม</t>
  </si>
  <si>
    <t>200301</t>
  </si>
  <si>
    <t>05140</t>
  </si>
  <si>
    <t>สอ.บ้านหวายหลึม  ม.6  ต.มะบ้า</t>
  </si>
  <si>
    <t>200401</t>
  </si>
  <si>
    <t>05138</t>
  </si>
  <si>
    <t>สอ.บ้านบัวหลวง  ม.3  ต.เหล่า</t>
  </si>
  <si>
    <t>200501</t>
  </si>
  <si>
    <t>05137</t>
  </si>
  <si>
    <t>010302</t>
  </si>
  <si>
    <t>สอ.บ้านหนองนาสร้าง ม.10 ต.เหนือเมือง</t>
  </si>
  <si>
    <t>กลุ่มอายุ</t>
  </si>
  <si>
    <t>(ปี)</t>
  </si>
  <si>
    <t>จำนวน</t>
  </si>
  <si>
    <t>ร้อยละ</t>
  </si>
  <si>
    <t>รวมกลุ่ม</t>
  </si>
  <si>
    <t xml:space="preserve"> 0-4</t>
  </si>
  <si>
    <t>รวม  0-1 ปี</t>
  </si>
  <si>
    <t xml:space="preserve"> 5-9</t>
  </si>
  <si>
    <t>รวม 5-14 ปี</t>
  </si>
  <si>
    <t xml:space="preserve"> 10-14</t>
  </si>
  <si>
    <t>รวม 0-14 ปี</t>
  </si>
  <si>
    <t xml:space="preserve"> 15-19</t>
  </si>
  <si>
    <t xml:space="preserve"> 20-24</t>
  </si>
  <si>
    <t xml:space="preserve"> 25-29</t>
  </si>
  <si>
    <t xml:space="preserve"> 30-34</t>
  </si>
  <si>
    <t>ญ 15-45 ปี</t>
  </si>
  <si>
    <t>รวม 60 ปีขึ้นไป</t>
  </si>
  <si>
    <t xml:space="preserve"> 35-39</t>
  </si>
  <si>
    <t>ญ 30-45 ปี</t>
  </si>
  <si>
    <t xml:space="preserve"> 40-44</t>
  </si>
  <si>
    <t>ญ 30-59 ปี</t>
  </si>
  <si>
    <t xml:space="preserve"> 45-49</t>
  </si>
  <si>
    <t xml:space="preserve"> 50-54</t>
  </si>
  <si>
    <t xml:space="preserve"> 55-59</t>
  </si>
  <si>
    <t>รวม15-59 ปี</t>
  </si>
  <si>
    <t xml:space="preserve"> 60-64</t>
  </si>
  <si>
    <t xml:space="preserve"> 65-69</t>
  </si>
  <si>
    <t xml:space="preserve"> 70-74</t>
  </si>
  <si>
    <t>75+</t>
  </si>
  <si>
    <t>แหล่งที่มา:  กรมการปกครอง   กระทรวงมหาดไทย    http://www.dopa.go.th</t>
  </si>
  <si>
    <t>ที่มา:กรมการปกครอง กระทรวงมหาดไทย  http://www.dopa.go.th</t>
  </si>
  <si>
    <t>อำเภอ/กิ่งอำเภอ</t>
  </si>
  <si>
    <t>อายุ(ปี)</t>
  </si>
  <si>
    <t xml:space="preserve"> &lt;1</t>
  </si>
  <si>
    <t xml:space="preserve"> &gt;100</t>
  </si>
  <si>
    <t>CUP</t>
  </si>
  <si>
    <t>CUPรพ.ร้อยเอ็ด</t>
  </si>
  <si>
    <t>CUPพนมไพร</t>
  </si>
  <si>
    <t>CUPเสลภูมิ</t>
  </si>
  <si>
    <t>ปี พ.ศ</t>
  </si>
  <si>
    <t>อำเภอ</t>
  </si>
  <si>
    <t xml:space="preserve">    อำเภอ </t>
  </si>
  <si>
    <t>รวม  อำเภอ(คน)</t>
  </si>
  <si>
    <t>เทศบาลตำบลปอภาร</t>
  </si>
  <si>
    <t>เทศบาลตำบลโนนตาล</t>
  </si>
  <si>
    <t>เทศบาลตำบลดงแดง</t>
  </si>
  <si>
    <t>เทศบาลตำบลหัวช้าง</t>
  </si>
  <si>
    <t>เทศบาลตำบลโคกล่าม</t>
  </si>
  <si>
    <t>เทศบาลตำบลอุ่มเม้า</t>
  </si>
  <si>
    <t>เทศบาลตำบลโพธิ์ชัย</t>
  </si>
  <si>
    <t>เทศบาลตำบลโพนทอง</t>
  </si>
  <si>
    <t>เทศบาลตำบลคำพอุง</t>
  </si>
  <si>
    <t>เทศบาลตำบลอัคคะคำ</t>
  </si>
  <si>
    <t>เทศบาลตำบลเมืองไพร</t>
  </si>
  <si>
    <t>เทศบาลตำบลขวาว</t>
  </si>
  <si>
    <t>เทศบาลตำบลดินดำ</t>
  </si>
  <si>
    <t xml:space="preserve"> 0-4 ปี</t>
  </si>
  <si>
    <t xml:space="preserve"> 5- 9  ปี</t>
  </si>
  <si>
    <t>10 - 14 ปี</t>
  </si>
  <si>
    <t>15 - 24  ปี</t>
  </si>
  <si>
    <t>25 - 34 ปี</t>
  </si>
  <si>
    <t>35-44 ปี</t>
  </si>
  <si>
    <t>45-54 ปี</t>
  </si>
  <si>
    <t>55-64 ปี</t>
  </si>
  <si>
    <t>65 ปีขึ้นไป</t>
  </si>
  <si>
    <t>ประชากรจำแนกตามกลุ่มอายุ   จำแนกรายอำเภอ  ปี  2553</t>
  </si>
  <si>
    <t>ประชากรจำแนกตามกลุ่มอายุ   จำแนกรายอำเภอ  ปี  2552</t>
  </si>
  <si>
    <t>ประชากรจำแนกตามกลุ่มอายุ   จำแนกรายอำเภอ  ปี  2551</t>
  </si>
  <si>
    <t>ประชากรจำแนกตามกลุ่มอายุ   จำแนกรายอำเภอ  ปี  2550</t>
  </si>
  <si>
    <t>ประชากรจำแนกตามกลุ่มอายุ   จำแนกรายอำเภอ  ปี  2549</t>
  </si>
  <si>
    <t>ปี พ.ศ.</t>
  </si>
  <si>
    <t>ประชากรตามทะเบียนราษฎร์    จังหวัดร้อยเอ็ด  ปี 2530 - 2554</t>
  </si>
  <si>
    <t xml:space="preserve">      ข้อมูลประชากรรายอำเภอ  ปี    2547 -  2554</t>
  </si>
  <si>
    <t>จังหวัดร้อยเอ็ด ปี 2554</t>
  </si>
  <si>
    <t>ข้อมูล ณ 31 ธันวาคม 2553</t>
  </si>
  <si>
    <t>รพ.</t>
  </si>
  <si>
    <t>สต.</t>
  </si>
  <si>
    <t xml:space="preserve">  รหัสและชื่อสถานบริการที่ใช้ในโปรแกรมเฝ้าระวังทางระบาดวิทยา  จังหวัดร้อยเอ็ด  ปี  2554</t>
  </si>
  <si>
    <t xml:space="preserve">          ประชากรตามทะเบียนราษฎร์รายอำเภอ  ตำบล  ปี 2554</t>
  </si>
  <si>
    <t>จำนวนหลังคาเรือน  จำแนกนอกเขต/ในเขต เทศบาล จังหวัดร้อยเอ็ด ปี 2554</t>
  </si>
  <si>
    <t>ข้อมูลประชากร  จำแนกนอกเขต/ในเขต เทศบาล จังหวัดร้อยเอ็ด ปี 2554</t>
  </si>
  <si>
    <t>ประชากร  จำแนกรายอำเภอและอายุรายปี     จังหวัดร้อยเอ็ด    ปี 2554</t>
  </si>
  <si>
    <t>ข้อมูล  ณ 31 ธันวาคม 2553</t>
  </si>
  <si>
    <t>และ.เชียงขวัญ</t>
  </si>
  <si>
    <t>และหนองฮี</t>
  </si>
  <si>
    <t>และทุ่งเขาหลวง</t>
  </si>
  <si>
    <t>ประชากร  จำแนกตามเพศและกลุ่มอายุ  จังหวัดร้อยเอ็ด  ปี 2554</t>
  </si>
  <si>
    <t>ข้อมูล   ณ   31 ธันวาคม 2553</t>
  </si>
  <si>
    <t>ประชากรจำแนกตามกลุ่มอายุ   จังหวัดร้อยเอ็ด   ปี  2547  -  2554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</si>
</sst>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  <numFmt numFmtId="191" formatCode="0.0000"/>
    <numFmt numFmtId="192" formatCode="0.000"/>
  </numFmts>
  <fonts count="66">
    <font>
      <sz val="14"/>
      <name val="Cordia New"/>
      <family val="0"/>
    </font>
    <font>
      <sz val="12"/>
      <name val="Cordia New"/>
      <family val="2"/>
    </font>
    <font>
      <sz val="12"/>
      <name val="AngsanaUPC"/>
      <family val="1"/>
    </font>
    <font>
      <sz val="10"/>
      <name val="AngsanaUPC"/>
      <family val="1"/>
    </font>
    <font>
      <b/>
      <sz val="14"/>
      <name val="Cordia New"/>
      <family val="2"/>
    </font>
    <font>
      <b/>
      <sz val="12"/>
      <name val="Cordia New"/>
      <family val="2"/>
    </font>
    <font>
      <sz val="10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color indexed="10"/>
      <name val="Cordia New"/>
      <family val="2"/>
    </font>
    <font>
      <b/>
      <u val="single"/>
      <sz val="14"/>
      <name val="Cordia New"/>
      <family val="2"/>
    </font>
    <font>
      <b/>
      <sz val="14"/>
      <color indexed="12"/>
      <name val="Cordia New"/>
      <family val="2"/>
    </font>
    <font>
      <sz val="16"/>
      <name val="AngsanaUPC"/>
      <family val="1"/>
    </font>
    <font>
      <b/>
      <sz val="10"/>
      <name val="Cordia New"/>
      <family val="2"/>
    </font>
    <font>
      <sz val="16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4"/>
      <color indexed="8"/>
      <name val="Cordia New"/>
      <family val="2"/>
    </font>
    <font>
      <b/>
      <sz val="14"/>
      <color indexed="8"/>
      <name val="Angsana New"/>
      <family val="1"/>
    </font>
    <font>
      <sz val="14"/>
      <name val="AngsanaUPC"/>
      <family val="1"/>
    </font>
    <font>
      <sz val="11"/>
      <name val="AngsanaUPC"/>
      <family val="1"/>
    </font>
    <font>
      <b/>
      <sz val="18"/>
      <color indexed="12"/>
      <name val="AngsanaUPC"/>
      <family val="1"/>
    </font>
    <font>
      <sz val="12"/>
      <color indexed="12"/>
      <name val="AngsanaUPC"/>
      <family val="1"/>
    </font>
    <font>
      <sz val="14"/>
      <color indexed="14"/>
      <name val="Cordia New"/>
      <family val="0"/>
    </font>
    <font>
      <b/>
      <sz val="15"/>
      <color indexed="12"/>
      <name val="Cordia New"/>
      <family val="2"/>
    </font>
    <font>
      <sz val="12"/>
      <color indexed="14"/>
      <name val="AngsanaUPC"/>
      <family val="1"/>
    </font>
    <font>
      <b/>
      <sz val="10"/>
      <color indexed="12"/>
      <name val="Cordia New"/>
      <family val="2"/>
    </font>
    <font>
      <b/>
      <sz val="16"/>
      <color indexed="12"/>
      <name val="AngsanaUPC"/>
      <family val="1"/>
    </font>
    <font>
      <b/>
      <sz val="16"/>
      <color indexed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8" fontId="4" fillId="0" borderId="11" xfId="36" applyNumberFormat="1" applyFont="1" applyBorder="1" applyAlignment="1">
      <alignment horizontal="center"/>
    </xf>
    <xf numFmtId="188" fontId="0" fillId="0" borderId="10" xfId="36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4" fillId="0" borderId="14" xfId="36" applyNumberFormat="1" applyFont="1" applyBorder="1" applyAlignment="1">
      <alignment horizontal="center"/>
    </xf>
    <xf numFmtId="188" fontId="0" fillId="0" borderId="10" xfId="36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11" fillId="0" borderId="28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8" fontId="2" fillId="0" borderId="0" xfId="36" applyNumberFormat="1" applyFont="1" applyAlignment="1">
      <alignment/>
    </xf>
    <xf numFmtId="0" fontId="12" fillId="0" borderId="0" xfId="0" applyFont="1" applyAlignment="1">
      <alignment/>
    </xf>
    <xf numFmtId="188" fontId="2" fillId="0" borderId="0" xfId="36" applyNumberFormat="1" applyFont="1" applyBorder="1" applyAlignment="1">
      <alignment/>
    </xf>
    <xf numFmtId="0" fontId="2" fillId="0" borderId="0" xfId="0" applyFont="1" applyBorder="1" applyAlignment="1">
      <alignment/>
    </xf>
    <xf numFmtId="188" fontId="2" fillId="0" borderId="0" xfId="36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188" fontId="12" fillId="0" borderId="10" xfId="36" applyNumberFormat="1" applyFont="1" applyBorder="1" applyAlignment="1">
      <alignment/>
    </xf>
    <xf numFmtId="43" fontId="12" fillId="0" borderId="10" xfId="36" applyNumberFormat="1" applyFont="1" applyBorder="1" applyAlignment="1">
      <alignment/>
    </xf>
    <xf numFmtId="43" fontId="2" fillId="0" borderId="0" xfId="36" applyNumberFormat="1" applyFont="1" applyAlignment="1">
      <alignment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4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9" fillId="35" borderId="10" xfId="0" applyFont="1" applyFill="1" applyBorder="1" applyAlignment="1">
      <alignment horizontal="center"/>
    </xf>
    <xf numFmtId="3" fontId="19" fillId="35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88" fontId="4" fillId="0" borderId="17" xfId="36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188" fontId="0" fillId="0" borderId="0" xfId="36" applyNumberFormat="1" applyFont="1" applyAlignment="1">
      <alignment/>
    </xf>
    <xf numFmtId="0" fontId="21" fillId="35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0" fillId="35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0" fillId="35" borderId="10" xfId="0" applyNumberForma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6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20" fillId="35" borderId="12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189" fontId="0" fillId="0" borderId="14" xfId="36" applyNumberFormat="1" applyFont="1" applyFill="1" applyBorder="1" applyAlignment="1">
      <alignment/>
    </xf>
    <xf numFmtId="189" fontId="0" fillId="0" borderId="10" xfId="36" applyNumberFormat="1" applyFont="1" applyFill="1" applyBorder="1" applyAlignment="1">
      <alignment horizontal="left"/>
    </xf>
    <xf numFmtId="189" fontId="0" fillId="0" borderId="14" xfId="36" applyNumberFormat="1" applyFont="1" applyFill="1" applyBorder="1" applyAlignment="1">
      <alignment horizontal="centerContinuous"/>
    </xf>
    <xf numFmtId="43" fontId="0" fillId="0" borderId="14" xfId="36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36" applyFont="1" applyFill="1" applyBorder="1" applyAlignment="1">
      <alignment/>
    </xf>
    <xf numFmtId="189" fontId="0" fillId="0" borderId="10" xfId="36" applyNumberFormat="1" applyFont="1" applyFill="1" applyBorder="1" applyAlignment="1">
      <alignment/>
    </xf>
    <xf numFmtId="189" fontId="0" fillId="0" borderId="10" xfId="36" applyNumberFormat="1" applyFont="1" applyFill="1" applyBorder="1" applyAlignment="1">
      <alignment/>
    </xf>
    <xf numFmtId="0" fontId="24" fillId="34" borderId="0" xfId="0" applyFont="1" applyFill="1" applyAlignment="1" quotePrefix="1">
      <alignment horizontal="left"/>
    </xf>
    <xf numFmtId="0" fontId="24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36" borderId="34" xfId="0" applyFont="1" applyFill="1" applyBorder="1" applyAlignment="1">
      <alignment/>
    </xf>
    <xf numFmtId="0" fontId="27" fillId="36" borderId="35" xfId="0" applyFont="1" applyFill="1" applyBorder="1" applyAlignment="1">
      <alignment/>
    </xf>
    <xf numFmtId="189" fontId="27" fillId="36" borderId="35" xfId="36" applyNumberFormat="1" applyFont="1" applyFill="1" applyBorder="1" applyAlignment="1">
      <alignment/>
    </xf>
    <xf numFmtId="189" fontId="27" fillId="36" borderId="36" xfId="36" applyNumberFormat="1" applyFont="1" applyFill="1" applyBorder="1" applyAlignment="1">
      <alignment/>
    </xf>
    <xf numFmtId="0" fontId="27" fillId="36" borderId="35" xfId="0" applyFont="1" applyFill="1" applyBorder="1" applyAlignment="1">
      <alignment horizontal="center"/>
    </xf>
    <xf numFmtId="190" fontId="27" fillId="36" borderId="35" xfId="36" applyNumberFormat="1" applyFont="1" applyFill="1" applyBorder="1" applyAlignment="1">
      <alignment/>
    </xf>
    <xf numFmtId="189" fontId="27" fillId="36" borderId="35" xfId="36" applyNumberFormat="1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0" fontId="11" fillId="0" borderId="0" xfId="0" applyFont="1" applyAlignment="1">
      <alignment/>
    </xf>
    <xf numFmtId="188" fontId="16" fillId="0" borderId="10" xfId="36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88" fontId="0" fillId="0" borderId="10" xfId="36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8" fontId="6" fillId="0" borderId="10" xfId="36" applyNumberFormat="1" applyFont="1" applyFill="1" applyBorder="1" applyAlignment="1">
      <alignment horizontal="center"/>
    </xf>
    <xf numFmtId="188" fontId="6" fillId="0" borderId="12" xfId="36" applyNumberFormat="1" applyFont="1" applyFill="1" applyBorder="1" applyAlignment="1">
      <alignment/>
    </xf>
    <xf numFmtId="188" fontId="6" fillId="0" borderId="10" xfId="36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37" borderId="0" xfId="0" applyNumberFormat="1" applyFont="1" applyFill="1" applyAlignment="1">
      <alignment/>
    </xf>
    <xf numFmtId="3" fontId="6" fillId="37" borderId="30" xfId="0" applyNumberFormat="1" applyFont="1" applyFill="1" applyBorder="1" applyAlignment="1">
      <alignment/>
    </xf>
    <xf numFmtId="3" fontId="6" fillId="37" borderId="28" xfId="0" applyNumberFormat="1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3" fontId="6" fillId="37" borderId="13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0" fillId="36" borderId="11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3" fontId="30" fillId="36" borderId="10" xfId="0" applyNumberFormat="1" applyFont="1" applyFill="1" applyBorder="1" applyAlignment="1">
      <alignment horizontal="center"/>
    </xf>
    <xf numFmtId="2" fontId="30" fillId="36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0" fillId="36" borderId="12" xfId="0" applyNumberFormat="1" applyFont="1" applyFill="1" applyBorder="1" applyAlignment="1">
      <alignment horizontal="center"/>
    </xf>
    <xf numFmtId="3" fontId="30" fillId="36" borderId="29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8" fontId="0" fillId="0" borderId="12" xfId="36" applyNumberFormat="1" applyFont="1" applyBorder="1" applyAlignment="1">
      <alignment horizontal="center"/>
    </xf>
    <xf numFmtId="188" fontId="0" fillId="0" borderId="33" xfId="36" applyNumberFormat="1" applyFont="1" applyBorder="1" applyAlignment="1">
      <alignment horizontal="center"/>
    </xf>
    <xf numFmtId="188" fontId="0" fillId="0" borderId="29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1;&#3619;&#3632;&#3594;&#3634;&#3585;&#3619;%20&#3626;&#3656;&#3591;%20&#3626;&#3588;&#3619;.6\&#3611;&#3594;&#3585;.&#3585;&#3621;&#3640;&#3656;&#3617;&#3629;&#3634;&#3618;&#3640;%20&#3611;&#3637;%2047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ชก.จังหวัดรายปี "/>
      <sheetName val="ประชากรรายอำเภอ47-53"/>
      <sheetName val="กลุ่มอายุจังหวัด 47-53"/>
      <sheetName val="กลุ่มอายุรายอำเภอ 49-53"/>
      <sheetName val="กลุ่มอายุรายอำเภอ53"/>
    </sheetNames>
    <sheetDataSet>
      <sheetData sheetId="4">
        <row r="3">
          <cell r="AX3">
            <v>1287.074722473677</v>
          </cell>
          <cell r="AY3">
            <v>1257.5219378721436</v>
          </cell>
          <cell r="AZ3">
            <v>1193.3210609791574</v>
          </cell>
          <cell r="BA3">
            <v>1167.8445225295598</v>
          </cell>
          <cell r="BB3">
            <v>1078.1671071869757</v>
          </cell>
          <cell r="BC3">
            <v>1074.09086103504</v>
          </cell>
          <cell r="BD3">
            <v>1022.1187225978607</v>
          </cell>
          <cell r="BE3">
            <v>956.8987841668906</v>
          </cell>
          <cell r="BF3">
            <v>1035.3665225916516</v>
          </cell>
          <cell r="BG3">
            <v>926.3269380273732</v>
          </cell>
        </row>
        <row r="12">
          <cell r="J12">
            <v>416.9624649859944</v>
          </cell>
          <cell r="K12">
            <v>442.26358543417365</v>
          </cell>
          <cell r="L12">
            <v>506.02240896358546</v>
          </cell>
          <cell r="M12">
            <v>481.73333333333335</v>
          </cell>
          <cell r="N12">
            <v>516.1428571428571</v>
          </cell>
        </row>
        <row r="20">
          <cell r="O20">
            <v>892.085202736247</v>
          </cell>
          <cell r="P20">
            <v>1047.266295981782</v>
          </cell>
          <cell r="Q20">
            <v>1154.4017366856478</v>
          </cell>
          <cell r="R20">
            <v>1142.3839230810108</v>
          </cell>
          <cell r="S20">
            <v>1150.3837090422426</v>
          </cell>
        </row>
        <row r="21">
          <cell r="O21">
            <v>776.5151799981202</v>
          </cell>
          <cell r="P21">
            <v>791.5445060625999</v>
          </cell>
          <cell r="Q21">
            <v>865.6891813140332</v>
          </cell>
          <cell r="R21">
            <v>902.76151893975</v>
          </cell>
          <cell r="S21">
            <v>927.8103957138829</v>
          </cell>
        </row>
        <row r="48">
          <cell r="BR48">
            <v>85.41900773878936</v>
          </cell>
          <cell r="BS48">
            <v>95.46830276688222</v>
          </cell>
          <cell r="BT48">
            <v>80.39436022474293</v>
          </cell>
          <cell r="BU48">
            <v>83.40914873317078</v>
          </cell>
          <cell r="BV48">
            <v>87.42886674440793</v>
          </cell>
          <cell r="BW48">
            <v>59.29084066574791</v>
          </cell>
          <cell r="BX48">
            <v>59.29084066574791</v>
          </cell>
          <cell r="BY48">
            <v>55.27112265451076</v>
          </cell>
          <cell r="BZ48">
            <v>49.241545637655044</v>
          </cell>
          <cell r="CA48">
            <v>31.15281458708788</v>
          </cell>
          <cell r="CB48">
            <v>51.25140464327362</v>
          </cell>
          <cell r="CC48">
            <v>26.12816707304145</v>
          </cell>
          <cell r="CD48">
            <v>33.162673592706454</v>
          </cell>
          <cell r="CE48">
            <v>11.054224530902152</v>
          </cell>
          <cell r="CF48">
            <v>11.054224530902152</v>
          </cell>
          <cell r="CG48">
            <v>35.17253259832503</v>
          </cell>
          <cell r="CH48">
            <v>26.12816707304145</v>
          </cell>
          <cell r="CI48">
            <v>25.123237570232163</v>
          </cell>
          <cell r="CJ48">
            <v>17.083801547757872</v>
          </cell>
          <cell r="CK48">
            <v>5.024647514046433</v>
          </cell>
          <cell r="CL48">
            <v>16.078872044948586</v>
          </cell>
          <cell r="CM48">
            <v>3.0147885084278596</v>
          </cell>
          <cell r="CN48">
            <v>6.029577016855719</v>
          </cell>
          <cell r="CO48">
            <v>4.0197180112371464</v>
          </cell>
          <cell r="CP48">
            <v>4.0197180112371464</v>
          </cell>
          <cell r="CQ48">
            <v>2.0098590056185732</v>
          </cell>
          <cell r="CR48">
            <v>3.0147885084278596</v>
          </cell>
          <cell r="CS48">
            <v>3.0147885084278596</v>
          </cell>
          <cell r="CT48">
            <v>1.0049295028092866</v>
          </cell>
          <cell r="CU48">
            <v>0</v>
          </cell>
          <cell r="CV48">
            <v>2.0098590056185732</v>
          </cell>
          <cell r="CW48">
            <v>0</v>
          </cell>
          <cell r="CX48">
            <v>1.0049295028092866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</row>
        <row r="52">
          <cell r="AD52">
            <v>351.28059045440085</v>
          </cell>
          <cell r="AE52">
            <v>380.5539729922676</v>
          </cell>
          <cell r="AF52">
            <v>371.46913013568826</v>
          </cell>
          <cell r="AG52">
            <v>382.57282696039636</v>
          </cell>
          <cell r="AH52">
            <v>384.5916809285251</v>
          </cell>
          <cell r="AI52">
            <v>369.45027616755954</v>
          </cell>
          <cell r="AJ52">
            <v>349.2617364862721</v>
          </cell>
          <cell r="AK52">
            <v>362.38428727910895</v>
          </cell>
          <cell r="AL52">
            <v>381.563399976332</v>
          </cell>
          <cell r="AM52">
            <v>383.5822539444607</v>
          </cell>
        </row>
        <row r="62">
          <cell r="J62">
            <v>236.6897246755491</v>
          </cell>
          <cell r="K62">
            <v>245.69859893980146</v>
          </cell>
          <cell r="L62">
            <v>254.74551432050592</v>
          </cell>
          <cell r="M62">
            <v>277.78774190288317</v>
          </cell>
          <cell r="N62">
            <v>276.78728422236145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8"/>
  <sheetViews>
    <sheetView zoomScalePageLayoutView="0" workbookViewId="0" topLeftCell="A1">
      <selection activeCell="C28" sqref="C28"/>
    </sheetView>
  </sheetViews>
  <sheetFormatPr defaultColWidth="9.140625" defaultRowHeight="21.75"/>
  <cols>
    <col min="1" max="1" width="4.57421875" style="0" customWidth="1"/>
    <col min="2" max="2" width="12.57421875" style="0" customWidth="1"/>
    <col min="3" max="3" width="14.7109375" style="0" customWidth="1"/>
  </cols>
  <sheetData>
    <row r="1" spans="2:6" s="20" customFormat="1" ht="23.25">
      <c r="B1" s="20" t="s">
        <v>1133</v>
      </c>
      <c r="C1" s="117"/>
      <c r="D1" s="117"/>
      <c r="E1" s="117"/>
      <c r="F1" s="117"/>
    </row>
    <row r="2" spans="3:6" s="118" customFormat="1" ht="24">
      <c r="C2" s="119"/>
      <c r="D2" s="119"/>
      <c r="E2" s="119"/>
      <c r="F2" s="119"/>
    </row>
    <row r="3" spans="2:6" s="118" customFormat="1" ht="24">
      <c r="B3" s="120" t="s">
        <v>1101</v>
      </c>
      <c r="C3" s="121" t="s">
        <v>1064</v>
      </c>
      <c r="D3" s="119"/>
      <c r="E3" s="119"/>
      <c r="F3" s="119"/>
    </row>
    <row r="4" spans="2:6" s="118" customFormat="1" ht="24">
      <c r="B4" s="120">
        <v>2530</v>
      </c>
      <c r="C4" s="121">
        <v>1161606</v>
      </c>
      <c r="D4" s="119"/>
      <c r="E4" s="119"/>
      <c r="F4" s="119"/>
    </row>
    <row r="5" spans="2:6" s="118" customFormat="1" ht="24">
      <c r="B5" s="120">
        <v>2531</v>
      </c>
      <c r="C5" s="121">
        <v>1183030</v>
      </c>
      <c r="D5" s="119"/>
      <c r="E5" s="119"/>
      <c r="F5" s="119"/>
    </row>
    <row r="6" spans="2:6" s="118" customFormat="1" ht="24">
      <c r="B6" s="120">
        <v>2532</v>
      </c>
      <c r="C6" s="121">
        <v>1223295</v>
      </c>
      <c r="D6" s="119"/>
      <c r="E6" s="119"/>
      <c r="F6" s="119"/>
    </row>
    <row r="7" spans="2:6" s="118" customFormat="1" ht="24">
      <c r="B7" s="120">
        <v>2533</v>
      </c>
      <c r="C7" s="121">
        <v>1214641</v>
      </c>
      <c r="D7" s="119"/>
      <c r="E7" s="119"/>
      <c r="F7" s="119"/>
    </row>
    <row r="8" spans="2:6" s="118" customFormat="1" ht="24">
      <c r="B8" s="120">
        <v>2534</v>
      </c>
      <c r="C8" s="121">
        <v>1233601</v>
      </c>
      <c r="D8" s="119"/>
      <c r="E8" s="119"/>
      <c r="F8" s="119"/>
    </row>
    <row r="9" spans="2:6" s="118" customFormat="1" ht="24">
      <c r="B9" s="120">
        <v>2535</v>
      </c>
      <c r="C9" s="121">
        <v>1241171</v>
      </c>
      <c r="D9" s="119"/>
      <c r="E9" s="119"/>
      <c r="F9" s="119"/>
    </row>
    <row r="10" spans="2:6" s="118" customFormat="1" ht="24">
      <c r="B10" s="120">
        <v>2536</v>
      </c>
      <c r="C10" s="121">
        <v>1242619</v>
      </c>
      <c r="D10" s="119"/>
      <c r="E10" s="119"/>
      <c r="F10" s="119"/>
    </row>
    <row r="11" spans="2:6" s="118" customFormat="1" ht="24">
      <c r="B11" s="120">
        <v>2537</v>
      </c>
      <c r="C11" s="121">
        <v>1257724</v>
      </c>
      <c r="D11" s="119"/>
      <c r="E11" s="119"/>
      <c r="F11" s="119"/>
    </row>
    <row r="12" spans="2:6" s="118" customFormat="1" ht="24">
      <c r="B12" s="120">
        <v>2538</v>
      </c>
      <c r="C12" s="121">
        <v>1282144</v>
      </c>
      <c r="D12" s="119"/>
      <c r="E12" s="119"/>
      <c r="F12" s="119"/>
    </row>
    <row r="13" spans="2:6" s="118" customFormat="1" ht="24">
      <c r="B13" s="120">
        <v>2539</v>
      </c>
      <c r="C13" s="121">
        <v>1291134</v>
      </c>
      <c r="D13" s="119"/>
      <c r="E13" s="119"/>
      <c r="F13" s="119"/>
    </row>
    <row r="14" spans="2:6" s="118" customFormat="1" ht="24">
      <c r="B14" s="120">
        <v>2540</v>
      </c>
      <c r="C14" s="121">
        <v>1293086</v>
      </c>
      <c r="D14" s="119"/>
      <c r="E14" s="119"/>
      <c r="F14" s="119"/>
    </row>
    <row r="15" spans="2:6" s="118" customFormat="1" ht="24">
      <c r="B15" s="120">
        <v>2541</v>
      </c>
      <c r="C15" s="121">
        <v>1311626</v>
      </c>
      <c r="D15" s="119"/>
      <c r="E15" s="119"/>
      <c r="F15" s="119"/>
    </row>
    <row r="16" spans="2:6" s="118" customFormat="1" ht="24">
      <c r="B16" s="120">
        <v>2542</v>
      </c>
      <c r="C16" s="121">
        <v>1317442</v>
      </c>
      <c r="D16" s="119"/>
      <c r="E16" s="119"/>
      <c r="F16" s="119"/>
    </row>
    <row r="17" spans="2:6" s="118" customFormat="1" ht="24">
      <c r="B17" s="120">
        <v>2543</v>
      </c>
      <c r="C17" s="121">
        <v>1323274</v>
      </c>
      <c r="D17" s="119"/>
      <c r="E17" s="119"/>
      <c r="F17" s="119"/>
    </row>
    <row r="18" spans="2:6" s="118" customFormat="1" ht="24">
      <c r="B18" s="120">
        <v>2544</v>
      </c>
      <c r="C18" s="121">
        <v>1317787</v>
      </c>
      <c r="D18" s="119"/>
      <c r="E18" s="119"/>
      <c r="F18" s="119"/>
    </row>
    <row r="19" spans="2:6" s="118" customFormat="1" ht="24">
      <c r="B19" s="120">
        <v>2545</v>
      </c>
      <c r="C19" s="121">
        <v>1319589</v>
      </c>
      <c r="D19" s="119"/>
      <c r="E19" s="119"/>
      <c r="F19" s="119"/>
    </row>
    <row r="20" spans="2:3" ht="24">
      <c r="B20" s="120">
        <v>2546</v>
      </c>
      <c r="C20" s="121">
        <v>1322864</v>
      </c>
    </row>
    <row r="21" spans="2:3" ht="24">
      <c r="B21" s="120">
        <v>2547</v>
      </c>
      <c r="C21" s="121">
        <v>1322389</v>
      </c>
    </row>
    <row r="22" spans="2:3" ht="24">
      <c r="B22" s="120">
        <v>2548</v>
      </c>
      <c r="C22" s="121">
        <v>1310250</v>
      </c>
    </row>
    <row r="23" spans="2:3" ht="24">
      <c r="B23" s="120">
        <v>2549</v>
      </c>
      <c r="C23" s="121">
        <v>1310672</v>
      </c>
    </row>
    <row r="24" spans="2:3" ht="24">
      <c r="B24" s="120">
        <v>2550</v>
      </c>
      <c r="C24" s="122">
        <v>1310047</v>
      </c>
    </row>
    <row r="25" spans="2:3" ht="24">
      <c r="B25" s="120">
        <v>2551</v>
      </c>
      <c r="C25" s="122">
        <v>1308589</v>
      </c>
    </row>
    <row r="26" spans="2:3" ht="24">
      <c r="B26" s="120">
        <v>2552</v>
      </c>
      <c r="C26" s="122">
        <v>1307212</v>
      </c>
    </row>
    <row r="27" spans="2:3" ht="24">
      <c r="B27" s="120">
        <v>2553</v>
      </c>
      <c r="C27" s="122">
        <v>1308159</v>
      </c>
    </row>
    <row r="28" spans="2:3" ht="24">
      <c r="B28" s="120">
        <v>2554</v>
      </c>
      <c r="C28" s="122">
        <v>1309708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Z32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1" width="3.7109375" style="207" customWidth="1"/>
    <col min="2" max="2" width="9.57421875" style="207" customWidth="1"/>
    <col min="3" max="4" width="6.140625" style="207" customWidth="1"/>
    <col min="5" max="5" width="8.140625" style="207" customWidth="1"/>
    <col min="6" max="6" width="14.57421875" style="207" customWidth="1"/>
    <col min="7" max="7" width="5.421875" style="207" customWidth="1"/>
    <col min="8" max="8" width="6.00390625" style="207" customWidth="1"/>
    <col min="9" max="9" width="6.140625" style="207" customWidth="1"/>
    <col min="10" max="10" width="13.140625" style="207" customWidth="1"/>
    <col min="11" max="11" width="5.140625" style="207" customWidth="1"/>
    <col min="12" max="12" width="4.8515625" style="207" customWidth="1"/>
    <col min="13" max="13" width="5.140625" style="207" customWidth="1"/>
    <col min="14" max="14" width="6.7109375" style="207" customWidth="1"/>
    <col min="15" max="15" width="6.8515625" style="207" customWidth="1"/>
    <col min="16" max="16" width="7.7109375" style="207" customWidth="1"/>
    <col min="17" max="17" width="7.00390625" style="207" customWidth="1"/>
    <col min="18" max="18" width="7.421875" style="207" customWidth="1"/>
    <col min="19" max="19" width="7.57421875" style="207" customWidth="1"/>
    <col min="20" max="20" width="6.57421875" style="207" customWidth="1"/>
    <col min="21" max="21" width="1.28515625" style="207" customWidth="1"/>
    <col min="22" max="22" width="9.57421875" style="207" customWidth="1"/>
    <col min="23" max="23" width="3.7109375" style="207" customWidth="1"/>
    <col min="24" max="24" width="13.140625" style="207" customWidth="1"/>
    <col min="25" max="16384" width="9.140625" style="207" customWidth="1"/>
  </cols>
  <sheetData>
    <row r="1" spans="1:23" ht="15">
      <c r="A1" s="207" t="s">
        <v>1142</v>
      </c>
      <c r="W1" s="207" t="s">
        <v>40</v>
      </c>
    </row>
    <row r="2" spans="8:11" ht="15">
      <c r="H2" s="207" t="s">
        <v>1136</v>
      </c>
      <c r="K2" s="207" t="s">
        <v>33</v>
      </c>
    </row>
    <row r="3" spans="1:24" ht="15">
      <c r="A3" s="208"/>
      <c r="B3" s="208"/>
      <c r="C3" s="248" t="s">
        <v>81</v>
      </c>
      <c r="D3" s="249"/>
      <c r="E3" s="250"/>
      <c r="F3" s="248" t="s">
        <v>82</v>
      </c>
      <c r="G3" s="249"/>
      <c r="H3" s="249"/>
      <c r="I3" s="249"/>
      <c r="J3" s="249"/>
      <c r="K3" s="249"/>
      <c r="L3" s="249"/>
      <c r="M3" s="250"/>
      <c r="N3" s="251" t="s">
        <v>83</v>
      </c>
      <c r="O3" s="252"/>
      <c r="P3" s="252"/>
      <c r="Q3" s="251" t="s">
        <v>1104</v>
      </c>
      <c r="R3" s="252"/>
      <c r="S3" s="252"/>
      <c r="T3" s="210" t="s">
        <v>96</v>
      </c>
      <c r="W3" s="208"/>
      <c r="X3" s="208"/>
    </row>
    <row r="4" spans="1:24" s="213" customFormat="1" ht="15">
      <c r="A4" s="211" t="s">
        <v>84</v>
      </c>
      <c r="B4" s="211" t="s">
        <v>35</v>
      </c>
      <c r="C4" s="212" t="s">
        <v>36</v>
      </c>
      <c r="D4" s="212" t="s">
        <v>37</v>
      </c>
      <c r="E4" s="212" t="s">
        <v>38</v>
      </c>
      <c r="F4" s="212" t="s">
        <v>85</v>
      </c>
      <c r="G4" s="212" t="s">
        <v>36</v>
      </c>
      <c r="H4" s="212" t="s">
        <v>37</v>
      </c>
      <c r="I4" s="212" t="s">
        <v>38</v>
      </c>
      <c r="J4" s="212" t="s">
        <v>86</v>
      </c>
      <c r="K4" s="212" t="s">
        <v>36</v>
      </c>
      <c r="L4" s="212" t="s">
        <v>37</v>
      </c>
      <c r="M4" s="212" t="s">
        <v>38</v>
      </c>
      <c r="N4" s="212" t="s">
        <v>36</v>
      </c>
      <c r="O4" s="212" t="s">
        <v>37</v>
      </c>
      <c r="P4" s="209" t="s">
        <v>38</v>
      </c>
      <c r="Q4" s="212" t="s">
        <v>36</v>
      </c>
      <c r="R4" s="212" t="s">
        <v>37</v>
      </c>
      <c r="S4" s="209" t="s">
        <v>38</v>
      </c>
      <c r="T4" s="211" t="s">
        <v>95</v>
      </c>
      <c r="U4" s="207"/>
      <c r="W4" s="211" t="s">
        <v>84</v>
      </c>
      <c r="X4" s="211" t="s">
        <v>35</v>
      </c>
    </row>
    <row r="5" spans="1:24" s="213" customFormat="1" ht="15">
      <c r="A5" s="211"/>
      <c r="B5" s="211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07"/>
      <c r="W5" s="211"/>
      <c r="X5" s="211"/>
    </row>
    <row r="6" spans="1:26" ht="15">
      <c r="A6" s="133">
        <v>1</v>
      </c>
      <c r="B6" s="133" t="s">
        <v>1</v>
      </c>
      <c r="C6" s="214">
        <v>53621</v>
      </c>
      <c r="D6" s="214">
        <v>54754</v>
      </c>
      <c r="E6" s="214">
        <v>108375</v>
      </c>
      <c r="F6" s="215" t="s">
        <v>32</v>
      </c>
      <c r="G6" s="214">
        <v>16632</v>
      </c>
      <c r="H6" s="214">
        <v>17925</v>
      </c>
      <c r="I6" s="214">
        <v>34557</v>
      </c>
      <c r="J6" s="216"/>
      <c r="K6" s="214"/>
      <c r="L6" s="214"/>
      <c r="M6" s="214"/>
      <c r="N6" s="214">
        <f aca="true" t="shared" si="0" ref="N6:P21">+C6+G6+K6</f>
        <v>70253</v>
      </c>
      <c r="O6" s="214">
        <f t="shared" si="0"/>
        <v>72679</v>
      </c>
      <c r="P6" s="214">
        <f t="shared" si="0"/>
        <v>142932</v>
      </c>
      <c r="Q6" s="214">
        <f>SUM(N6:N7)</f>
        <v>76393</v>
      </c>
      <c r="R6" s="214">
        <f>SUM(O6:O7)</f>
        <v>79040</v>
      </c>
      <c r="S6" s="214">
        <f>SUM(Q6:R6)</f>
        <v>155433</v>
      </c>
      <c r="T6" s="217">
        <f>+E6*100/S6</f>
        <v>69.72457586226864</v>
      </c>
      <c r="W6" s="133">
        <v>1</v>
      </c>
      <c r="X6" s="133" t="s">
        <v>1</v>
      </c>
      <c r="Z6" s="207">
        <v>155433</v>
      </c>
    </row>
    <row r="7" spans="1:26" ht="15">
      <c r="A7" s="133"/>
      <c r="B7" s="133"/>
      <c r="C7" s="214"/>
      <c r="D7" s="214"/>
      <c r="E7" s="214"/>
      <c r="F7" s="133" t="s">
        <v>1105</v>
      </c>
      <c r="G7" s="214">
        <v>3595</v>
      </c>
      <c r="H7" s="214">
        <v>3811</v>
      </c>
      <c r="I7" s="214">
        <v>7406</v>
      </c>
      <c r="J7" s="133" t="s">
        <v>1106</v>
      </c>
      <c r="K7" s="214">
        <v>2545</v>
      </c>
      <c r="L7" s="214">
        <v>2550</v>
      </c>
      <c r="M7" s="214">
        <v>5095</v>
      </c>
      <c r="N7" s="214">
        <f t="shared" si="0"/>
        <v>6140</v>
      </c>
      <c r="O7" s="214">
        <f t="shared" si="0"/>
        <v>6361</v>
      </c>
      <c r="P7" s="214">
        <f t="shared" si="0"/>
        <v>12501</v>
      </c>
      <c r="Q7" s="214" t="s">
        <v>40</v>
      </c>
      <c r="R7" s="214" t="s">
        <v>40</v>
      </c>
      <c r="S7" s="214">
        <f aca="true" t="shared" si="1" ref="S7:S32">SUM(Q7:R7)</f>
        <v>0</v>
      </c>
      <c r="T7" s="217" t="s">
        <v>40</v>
      </c>
      <c r="W7" s="133"/>
      <c r="X7" s="133"/>
      <c r="Z7" s="207">
        <v>0</v>
      </c>
    </row>
    <row r="8" spans="1:26" ht="15">
      <c r="A8" s="133">
        <v>2</v>
      </c>
      <c r="B8" s="133" t="s">
        <v>2</v>
      </c>
      <c r="C8" s="114">
        <v>41217</v>
      </c>
      <c r="D8" s="114">
        <v>41041</v>
      </c>
      <c r="E8" s="114">
        <v>82258</v>
      </c>
      <c r="F8" s="215" t="s">
        <v>30</v>
      </c>
      <c r="G8" s="214">
        <v>5811</v>
      </c>
      <c r="H8" s="214">
        <v>6067</v>
      </c>
      <c r="I8" s="214">
        <v>11878</v>
      </c>
      <c r="J8" s="216" t="s">
        <v>31</v>
      </c>
      <c r="K8" s="214">
        <v>2339</v>
      </c>
      <c r="L8" s="214">
        <v>2430</v>
      </c>
      <c r="M8" s="214">
        <v>4769</v>
      </c>
      <c r="N8" s="214">
        <f t="shared" si="0"/>
        <v>49367</v>
      </c>
      <c r="O8" s="214">
        <f t="shared" si="0"/>
        <v>49538</v>
      </c>
      <c r="P8" s="214">
        <f t="shared" si="0"/>
        <v>98905</v>
      </c>
      <c r="Q8" s="214">
        <f>+N8</f>
        <v>49367</v>
      </c>
      <c r="R8" s="214">
        <f>+O8</f>
        <v>49538</v>
      </c>
      <c r="S8" s="214">
        <f t="shared" si="1"/>
        <v>98905</v>
      </c>
      <c r="T8" s="217">
        <f aca="true" t="shared" si="2" ref="T8:T32">+E8*100/S8</f>
        <v>83.16869723472018</v>
      </c>
      <c r="W8" s="133">
        <v>2</v>
      </c>
      <c r="X8" s="133" t="s">
        <v>2</v>
      </c>
      <c r="Z8" s="207">
        <v>98905</v>
      </c>
    </row>
    <row r="9" spans="1:26" ht="15">
      <c r="A9" s="133">
        <v>3</v>
      </c>
      <c r="B9" s="133" t="s">
        <v>3</v>
      </c>
      <c r="C9" s="114">
        <v>23157</v>
      </c>
      <c r="D9" s="114">
        <v>23232</v>
      </c>
      <c r="E9" s="114">
        <v>46389</v>
      </c>
      <c r="F9" s="215" t="s">
        <v>29</v>
      </c>
      <c r="G9" s="214">
        <v>3392</v>
      </c>
      <c r="H9" s="214">
        <v>3585</v>
      </c>
      <c r="I9" s="214">
        <v>6977</v>
      </c>
      <c r="J9" s="216"/>
      <c r="K9" s="214"/>
      <c r="L9" s="214"/>
      <c r="M9" s="214"/>
      <c r="N9" s="214">
        <f t="shared" si="0"/>
        <v>26549</v>
      </c>
      <c r="O9" s="214">
        <f t="shared" si="0"/>
        <v>26817</v>
      </c>
      <c r="P9" s="214">
        <f t="shared" si="0"/>
        <v>53366</v>
      </c>
      <c r="Q9" s="214">
        <f>+N9</f>
        <v>26549</v>
      </c>
      <c r="R9" s="214">
        <f>+O9</f>
        <v>26817</v>
      </c>
      <c r="S9" s="214">
        <f t="shared" si="1"/>
        <v>53366</v>
      </c>
      <c r="T9" s="217">
        <f t="shared" si="2"/>
        <v>86.92613274369448</v>
      </c>
      <c r="W9" s="133">
        <v>3</v>
      </c>
      <c r="X9" s="133" t="s">
        <v>3</v>
      </c>
      <c r="Z9" s="207">
        <v>53366</v>
      </c>
    </row>
    <row r="10" spans="1:26" ht="15">
      <c r="A10" s="133">
        <v>4</v>
      </c>
      <c r="B10" s="133" t="s">
        <v>4</v>
      </c>
      <c r="C10" s="114">
        <v>26189</v>
      </c>
      <c r="D10" s="114">
        <v>26400</v>
      </c>
      <c r="E10" s="114">
        <v>52589</v>
      </c>
      <c r="F10" s="215" t="s">
        <v>28</v>
      </c>
      <c r="G10" s="214">
        <v>2042</v>
      </c>
      <c r="H10" s="214">
        <v>2203</v>
      </c>
      <c r="I10" s="214">
        <v>4245</v>
      </c>
      <c r="J10" s="133" t="s">
        <v>1107</v>
      </c>
      <c r="K10" s="214">
        <v>4404</v>
      </c>
      <c r="L10" s="214">
        <v>4548</v>
      </c>
      <c r="M10" s="214">
        <v>8952</v>
      </c>
      <c r="N10" s="214">
        <f t="shared" si="0"/>
        <v>32635</v>
      </c>
      <c r="O10" s="214">
        <f t="shared" si="0"/>
        <v>33151</v>
      </c>
      <c r="P10" s="214">
        <f t="shared" si="0"/>
        <v>65786</v>
      </c>
      <c r="Q10" s="218">
        <f>SUM(N10:N11)</f>
        <v>40383</v>
      </c>
      <c r="R10" s="218">
        <f>SUM(O10:O11)</f>
        <v>41061</v>
      </c>
      <c r="S10" s="214">
        <f t="shared" si="1"/>
        <v>81444</v>
      </c>
      <c r="T10" s="217">
        <f t="shared" si="2"/>
        <v>64.57074799862482</v>
      </c>
      <c r="W10" s="133">
        <v>4</v>
      </c>
      <c r="X10" s="133" t="s">
        <v>4</v>
      </c>
      <c r="Z10" s="207">
        <v>81444</v>
      </c>
    </row>
    <row r="11" spans="1:26" ht="15">
      <c r="A11" s="133"/>
      <c r="B11" s="133"/>
      <c r="C11" s="114">
        <v>0</v>
      </c>
      <c r="D11" s="114">
        <v>0</v>
      </c>
      <c r="E11" s="114">
        <v>0</v>
      </c>
      <c r="F11" s="133" t="s">
        <v>1108</v>
      </c>
      <c r="G11" s="214">
        <v>4055</v>
      </c>
      <c r="H11" s="214">
        <v>4166</v>
      </c>
      <c r="I11" s="214">
        <v>8221</v>
      </c>
      <c r="J11" s="133" t="s">
        <v>1109</v>
      </c>
      <c r="K11" s="214">
        <v>3693</v>
      </c>
      <c r="L11" s="214">
        <v>3744</v>
      </c>
      <c r="M11" s="214">
        <v>7437</v>
      </c>
      <c r="N11" s="214">
        <f t="shared" si="0"/>
        <v>7748</v>
      </c>
      <c r="O11" s="214">
        <f t="shared" si="0"/>
        <v>7910</v>
      </c>
      <c r="P11" s="214">
        <f t="shared" si="0"/>
        <v>15658</v>
      </c>
      <c r="Q11" s="217"/>
      <c r="R11" s="217"/>
      <c r="S11" s="214" t="s">
        <v>40</v>
      </c>
      <c r="T11" s="217" t="s">
        <v>40</v>
      </c>
      <c r="W11" s="133"/>
      <c r="X11" s="133"/>
      <c r="Z11" s="207">
        <v>0</v>
      </c>
    </row>
    <row r="12" spans="1:26" ht="15">
      <c r="A12" s="133">
        <v>5</v>
      </c>
      <c r="B12" s="133" t="s">
        <v>5</v>
      </c>
      <c r="C12" s="114">
        <v>25116</v>
      </c>
      <c r="D12" s="114">
        <v>24873</v>
      </c>
      <c r="E12" s="114">
        <v>49989</v>
      </c>
      <c r="F12" s="215" t="s">
        <v>26</v>
      </c>
      <c r="G12" s="214">
        <v>1288</v>
      </c>
      <c r="H12" s="214">
        <v>1408</v>
      </c>
      <c r="I12" s="214">
        <v>2696</v>
      </c>
      <c r="J12" s="216" t="s">
        <v>27</v>
      </c>
      <c r="K12" s="214">
        <v>3923</v>
      </c>
      <c r="L12" s="214">
        <v>4072</v>
      </c>
      <c r="M12" s="214">
        <v>7995</v>
      </c>
      <c r="N12" s="214">
        <f t="shared" si="0"/>
        <v>30327</v>
      </c>
      <c r="O12" s="214">
        <f t="shared" si="0"/>
        <v>30353</v>
      </c>
      <c r="P12" s="214">
        <f t="shared" si="0"/>
        <v>60680</v>
      </c>
      <c r="Q12" s="218">
        <f>SUM(N12:N13)</f>
        <v>34112</v>
      </c>
      <c r="R12" s="218">
        <f>SUM(O12:O13)</f>
        <v>34117</v>
      </c>
      <c r="S12" s="214">
        <f t="shared" si="1"/>
        <v>68229</v>
      </c>
      <c r="T12" s="217">
        <f t="shared" si="2"/>
        <v>73.26649958228906</v>
      </c>
      <c r="W12" s="133">
        <v>5</v>
      </c>
      <c r="X12" s="133" t="s">
        <v>5</v>
      </c>
      <c r="Z12" s="207">
        <v>68229</v>
      </c>
    </row>
    <row r="13" spans="1:26" ht="15">
      <c r="A13" s="133"/>
      <c r="B13" s="133"/>
      <c r="C13" s="214">
        <v>0</v>
      </c>
      <c r="D13" s="214">
        <v>0</v>
      </c>
      <c r="E13" s="214">
        <v>0</v>
      </c>
      <c r="F13" s="133" t="s">
        <v>1110</v>
      </c>
      <c r="G13" s="214">
        <v>3785</v>
      </c>
      <c r="H13" s="214">
        <v>3764</v>
      </c>
      <c r="I13" s="214">
        <v>7549</v>
      </c>
      <c r="J13" s="216"/>
      <c r="K13" s="214"/>
      <c r="L13" s="214"/>
      <c r="M13" s="214"/>
      <c r="N13" s="214">
        <f t="shared" si="0"/>
        <v>3785</v>
      </c>
      <c r="O13" s="214">
        <f t="shared" si="0"/>
        <v>3764</v>
      </c>
      <c r="P13" s="214">
        <f t="shared" si="0"/>
        <v>7549</v>
      </c>
      <c r="Q13" s="217"/>
      <c r="R13" s="217"/>
      <c r="S13" s="214" t="s">
        <v>40</v>
      </c>
      <c r="T13" s="217" t="s">
        <v>40</v>
      </c>
      <c r="W13" s="133"/>
      <c r="X13" s="133"/>
      <c r="Z13" s="207">
        <v>0</v>
      </c>
    </row>
    <row r="14" spans="1:26" ht="15">
      <c r="A14" s="133">
        <v>6</v>
      </c>
      <c r="B14" s="133" t="s">
        <v>6</v>
      </c>
      <c r="C14" s="114">
        <v>31478</v>
      </c>
      <c r="D14" s="114">
        <v>31014</v>
      </c>
      <c r="E14" s="114">
        <v>62492</v>
      </c>
      <c r="F14" s="215" t="s">
        <v>25</v>
      </c>
      <c r="G14" s="214">
        <v>2296</v>
      </c>
      <c r="H14" s="214">
        <v>2326</v>
      </c>
      <c r="I14" s="214">
        <v>4622</v>
      </c>
      <c r="J14" s="133" t="s">
        <v>1111</v>
      </c>
      <c r="K14" s="214">
        <v>3513</v>
      </c>
      <c r="L14" s="214">
        <v>3482</v>
      </c>
      <c r="M14" s="214">
        <v>6995</v>
      </c>
      <c r="N14" s="214">
        <f t="shared" si="0"/>
        <v>37287</v>
      </c>
      <c r="O14" s="214">
        <f t="shared" si="0"/>
        <v>36822</v>
      </c>
      <c r="P14" s="214">
        <f t="shared" si="0"/>
        <v>74109</v>
      </c>
      <c r="Q14" s="214">
        <f>+N14</f>
        <v>37287</v>
      </c>
      <c r="R14" s="214">
        <f>+O14</f>
        <v>36822</v>
      </c>
      <c r="S14" s="214">
        <f t="shared" si="1"/>
        <v>74109</v>
      </c>
      <c r="T14" s="217">
        <f t="shared" si="2"/>
        <v>84.32444102605622</v>
      </c>
      <c r="W14" s="133">
        <v>6</v>
      </c>
      <c r="X14" s="133" t="s">
        <v>6</v>
      </c>
      <c r="Z14" s="207">
        <v>74109</v>
      </c>
    </row>
    <row r="15" spans="1:26" ht="15">
      <c r="A15" s="133">
        <v>7</v>
      </c>
      <c r="B15" s="133" t="s">
        <v>7</v>
      </c>
      <c r="C15" s="114">
        <v>47909</v>
      </c>
      <c r="D15" s="114">
        <v>48107</v>
      </c>
      <c r="E15" s="114">
        <v>96016</v>
      </c>
      <c r="F15" s="215" t="s">
        <v>1112</v>
      </c>
      <c r="G15" s="214">
        <v>5822</v>
      </c>
      <c r="H15" s="214">
        <v>6000</v>
      </c>
      <c r="I15" s="214">
        <v>11822</v>
      </c>
      <c r="J15" s="216"/>
      <c r="K15" s="214"/>
      <c r="L15" s="214"/>
      <c r="M15" s="214"/>
      <c r="N15" s="214">
        <f t="shared" si="0"/>
        <v>53731</v>
      </c>
      <c r="O15" s="214">
        <f t="shared" si="0"/>
        <v>54107</v>
      </c>
      <c r="P15" s="214">
        <f t="shared" si="0"/>
        <v>107838</v>
      </c>
      <c r="Q15" s="214">
        <f>+N15</f>
        <v>53731</v>
      </c>
      <c r="R15" s="214">
        <f>+O15</f>
        <v>54107</v>
      </c>
      <c r="S15" s="214">
        <f t="shared" si="1"/>
        <v>107838</v>
      </c>
      <c r="T15" s="217">
        <f t="shared" si="2"/>
        <v>89.03725959309334</v>
      </c>
      <c r="W15" s="133">
        <v>7</v>
      </c>
      <c r="X15" s="133" t="s">
        <v>7</v>
      </c>
      <c r="Z15" s="207">
        <v>107838</v>
      </c>
    </row>
    <row r="16" spans="1:26" ht="15">
      <c r="A16" s="133">
        <v>8</v>
      </c>
      <c r="B16" s="133" t="s">
        <v>8</v>
      </c>
      <c r="C16" s="114">
        <v>13483</v>
      </c>
      <c r="D16" s="114">
        <v>13404</v>
      </c>
      <c r="E16" s="114">
        <v>26887</v>
      </c>
      <c r="F16" s="215" t="s">
        <v>23</v>
      </c>
      <c r="G16" s="214">
        <v>4077</v>
      </c>
      <c r="H16" s="214">
        <v>4098</v>
      </c>
      <c r="I16" s="214">
        <v>8175</v>
      </c>
      <c r="J16" s="216" t="s">
        <v>24</v>
      </c>
      <c r="K16" s="214">
        <v>2662</v>
      </c>
      <c r="L16" s="214">
        <v>2787</v>
      </c>
      <c r="M16" s="214">
        <v>5449</v>
      </c>
      <c r="N16" s="214">
        <f t="shared" si="0"/>
        <v>20222</v>
      </c>
      <c r="O16" s="214">
        <f t="shared" si="0"/>
        <v>20289</v>
      </c>
      <c r="P16" s="214">
        <f t="shared" si="0"/>
        <v>40511</v>
      </c>
      <c r="Q16" s="214">
        <f>SUM(N16:N18)</f>
        <v>28829</v>
      </c>
      <c r="R16" s="214">
        <f>SUM(O16:O18)</f>
        <v>28773</v>
      </c>
      <c r="S16" s="214">
        <f t="shared" si="1"/>
        <v>57602</v>
      </c>
      <c r="T16" s="217">
        <f t="shared" si="2"/>
        <v>46.67719870837818</v>
      </c>
      <c r="W16" s="133">
        <v>8</v>
      </c>
      <c r="X16" s="133" t="s">
        <v>8</v>
      </c>
      <c r="Z16" s="207">
        <v>57602</v>
      </c>
    </row>
    <row r="17" spans="1:26" ht="15">
      <c r="A17" s="133"/>
      <c r="B17" s="133"/>
      <c r="C17" s="114">
        <v>0</v>
      </c>
      <c r="D17" s="114">
        <v>0</v>
      </c>
      <c r="E17" s="114">
        <v>0</v>
      </c>
      <c r="F17" s="133" t="s">
        <v>40</v>
      </c>
      <c r="G17" s="214">
        <v>0</v>
      </c>
      <c r="H17" s="214">
        <v>0</v>
      </c>
      <c r="I17" s="214">
        <v>0</v>
      </c>
      <c r="J17" s="133" t="s">
        <v>1113</v>
      </c>
      <c r="K17" s="214">
        <v>4631</v>
      </c>
      <c r="L17" s="214">
        <v>4495</v>
      </c>
      <c r="M17" s="214">
        <v>9126</v>
      </c>
      <c r="N17" s="214">
        <f t="shared" si="0"/>
        <v>4631</v>
      </c>
      <c r="O17" s="214">
        <f t="shared" si="0"/>
        <v>4495</v>
      </c>
      <c r="P17" s="214">
        <f t="shared" si="0"/>
        <v>9126</v>
      </c>
      <c r="Q17" s="214" t="s">
        <v>40</v>
      </c>
      <c r="R17" s="214" t="s">
        <v>40</v>
      </c>
      <c r="S17" s="214" t="s">
        <v>40</v>
      </c>
      <c r="T17" s="217" t="s">
        <v>40</v>
      </c>
      <c r="W17" s="133"/>
      <c r="X17" s="133"/>
      <c r="Z17" s="207">
        <v>0</v>
      </c>
    </row>
    <row r="18" spans="1:26" ht="15">
      <c r="A18" s="133"/>
      <c r="B18" s="133"/>
      <c r="C18" s="114">
        <v>0</v>
      </c>
      <c r="D18" s="114">
        <v>0</v>
      </c>
      <c r="E18" s="114">
        <v>0</v>
      </c>
      <c r="F18" s="133" t="s">
        <v>1114</v>
      </c>
      <c r="G18" s="214">
        <v>3976</v>
      </c>
      <c r="H18" s="214">
        <v>3989</v>
      </c>
      <c r="I18" s="214">
        <v>7965</v>
      </c>
      <c r="J18" s="133"/>
      <c r="K18" s="214"/>
      <c r="L18" s="214"/>
      <c r="M18" s="214"/>
      <c r="N18" s="214">
        <f t="shared" si="0"/>
        <v>3976</v>
      </c>
      <c r="O18" s="214">
        <f t="shared" si="0"/>
        <v>3989</v>
      </c>
      <c r="P18" s="214">
        <f t="shared" si="0"/>
        <v>7965</v>
      </c>
      <c r="Q18" s="214" t="s">
        <v>40</v>
      </c>
      <c r="R18" s="214" t="s">
        <v>40</v>
      </c>
      <c r="S18" s="214" t="s">
        <v>40</v>
      </c>
      <c r="T18" s="217" t="s">
        <v>40</v>
      </c>
      <c r="W18" s="133"/>
      <c r="X18" s="133"/>
      <c r="Z18" s="207">
        <v>0</v>
      </c>
    </row>
    <row r="19" spans="1:26" ht="15">
      <c r="A19" s="133">
        <v>9</v>
      </c>
      <c r="B19" s="133" t="s">
        <v>9</v>
      </c>
      <c r="C19" s="114">
        <v>29542</v>
      </c>
      <c r="D19" s="114">
        <v>29047</v>
      </c>
      <c r="E19" s="114">
        <v>58589</v>
      </c>
      <c r="F19" s="215" t="s">
        <v>22</v>
      </c>
      <c r="G19" s="214">
        <v>3401</v>
      </c>
      <c r="H19" s="214">
        <v>3446</v>
      </c>
      <c r="I19" s="214">
        <v>6847</v>
      </c>
      <c r="J19" s="216"/>
      <c r="K19" s="214"/>
      <c r="L19" s="214"/>
      <c r="M19" s="214"/>
      <c r="N19" s="214">
        <f t="shared" si="0"/>
        <v>32943</v>
      </c>
      <c r="O19" s="214">
        <f t="shared" si="0"/>
        <v>32493</v>
      </c>
      <c r="P19" s="214">
        <f t="shared" si="0"/>
        <v>65436</v>
      </c>
      <c r="Q19" s="214">
        <f>+N19</f>
        <v>32943</v>
      </c>
      <c r="R19" s="214">
        <f>+O19</f>
        <v>32493</v>
      </c>
      <c r="S19" s="214">
        <f t="shared" si="1"/>
        <v>65436</v>
      </c>
      <c r="T19" s="217">
        <f t="shared" si="2"/>
        <v>89.53634085213032</v>
      </c>
      <c r="W19" s="133">
        <v>9</v>
      </c>
      <c r="X19" s="133" t="s">
        <v>9</v>
      </c>
      <c r="Z19" s="207">
        <v>65436</v>
      </c>
    </row>
    <row r="20" spans="1:26" ht="15">
      <c r="A20" s="133">
        <v>10</v>
      </c>
      <c r="B20" s="133" t="s">
        <v>10</v>
      </c>
      <c r="C20" s="114">
        <v>45666</v>
      </c>
      <c r="D20" s="114">
        <v>45791</v>
      </c>
      <c r="E20" s="114">
        <v>91457</v>
      </c>
      <c r="F20" s="207" t="s">
        <v>100</v>
      </c>
      <c r="G20" s="214">
        <v>6734</v>
      </c>
      <c r="H20" s="214">
        <v>7092</v>
      </c>
      <c r="I20" s="214">
        <v>13826</v>
      </c>
      <c r="J20" s="216"/>
      <c r="K20" s="214"/>
      <c r="L20" s="214"/>
      <c r="M20" s="214"/>
      <c r="N20" s="214">
        <f t="shared" si="0"/>
        <v>52400</v>
      </c>
      <c r="O20" s="214">
        <f t="shared" si="0"/>
        <v>52883</v>
      </c>
      <c r="P20" s="214">
        <f t="shared" si="0"/>
        <v>105283</v>
      </c>
      <c r="Q20" s="214">
        <f>SUM(N20:N21)</f>
        <v>60216</v>
      </c>
      <c r="R20" s="214">
        <f>SUM(O20:O21)</f>
        <v>60698</v>
      </c>
      <c r="S20" s="214">
        <f t="shared" si="1"/>
        <v>120914</v>
      </c>
      <c r="T20" s="217">
        <f t="shared" si="2"/>
        <v>75.63805680070132</v>
      </c>
      <c r="W20" s="133">
        <v>10</v>
      </c>
      <c r="X20" s="133" t="s">
        <v>10</v>
      </c>
      <c r="Z20" s="207">
        <v>120914</v>
      </c>
    </row>
    <row r="21" spans="1:26" ht="15">
      <c r="A21" s="133"/>
      <c r="B21" s="133"/>
      <c r="C21" s="114">
        <v>0</v>
      </c>
      <c r="D21" s="114">
        <v>0</v>
      </c>
      <c r="E21" s="114">
        <v>0</v>
      </c>
      <c r="F21" s="133" t="s">
        <v>1115</v>
      </c>
      <c r="G21" s="214">
        <v>3226</v>
      </c>
      <c r="H21" s="214">
        <v>3151</v>
      </c>
      <c r="I21" s="214">
        <v>6377</v>
      </c>
      <c r="J21" s="133" t="s">
        <v>1116</v>
      </c>
      <c r="K21" s="214">
        <v>4590</v>
      </c>
      <c r="L21" s="214">
        <v>4664</v>
      </c>
      <c r="M21" s="214">
        <v>9254</v>
      </c>
      <c r="N21" s="214">
        <f t="shared" si="0"/>
        <v>7816</v>
      </c>
      <c r="O21" s="214">
        <f t="shared" si="0"/>
        <v>7815</v>
      </c>
      <c r="P21" s="214">
        <f t="shared" si="0"/>
        <v>15631</v>
      </c>
      <c r="Q21" s="217"/>
      <c r="R21" s="217"/>
      <c r="S21" s="214" t="s">
        <v>40</v>
      </c>
      <c r="T21" s="217" t="s">
        <v>40</v>
      </c>
      <c r="W21" s="133"/>
      <c r="X21" s="133"/>
      <c r="Z21" s="207">
        <v>0</v>
      </c>
    </row>
    <row r="22" spans="1:26" ht="15">
      <c r="A22" s="133">
        <v>11</v>
      </c>
      <c r="B22" s="133" t="s">
        <v>11</v>
      </c>
      <c r="C22" s="114">
        <v>53495</v>
      </c>
      <c r="D22" s="114">
        <v>53291</v>
      </c>
      <c r="E22" s="114">
        <v>106786</v>
      </c>
      <c r="F22" s="215" t="s">
        <v>21</v>
      </c>
      <c r="G22" s="214">
        <v>4813</v>
      </c>
      <c r="H22" s="214">
        <v>5096</v>
      </c>
      <c r="I22" s="214">
        <v>9909</v>
      </c>
      <c r="J22" s="216"/>
      <c r="K22" s="216"/>
      <c r="L22" s="216"/>
      <c r="M22" s="216"/>
      <c r="N22" s="214">
        <f aca="true" t="shared" si="3" ref="N22:P31">+C22+G22+K22</f>
        <v>58308</v>
      </c>
      <c r="O22" s="214">
        <f t="shared" si="3"/>
        <v>58387</v>
      </c>
      <c r="P22" s="214">
        <f t="shared" si="3"/>
        <v>116695</v>
      </c>
      <c r="Q22" s="214">
        <f aca="true" t="shared" si="4" ref="Q22:R31">+N22</f>
        <v>58308</v>
      </c>
      <c r="R22" s="214">
        <f t="shared" si="4"/>
        <v>58387</v>
      </c>
      <c r="S22" s="214">
        <f t="shared" si="1"/>
        <v>116695</v>
      </c>
      <c r="T22" s="217">
        <f t="shared" si="2"/>
        <v>91.50863361755002</v>
      </c>
      <c r="W22" s="133">
        <v>11</v>
      </c>
      <c r="X22" s="133" t="s">
        <v>11</v>
      </c>
      <c r="Z22" s="207">
        <v>116695</v>
      </c>
    </row>
    <row r="23" spans="1:26" ht="15">
      <c r="A23" s="133">
        <v>12</v>
      </c>
      <c r="B23" s="133" t="s">
        <v>12</v>
      </c>
      <c r="C23" s="114">
        <v>6959</v>
      </c>
      <c r="D23" s="114">
        <v>6950</v>
      </c>
      <c r="E23" s="114">
        <v>13909</v>
      </c>
      <c r="F23" s="215" t="s">
        <v>20</v>
      </c>
      <c r="G23" s="214">
        <v>4729</v>
      </c>
      <c r="H23" s="214">
        <v>4746</v>
      </c>
      <c r="I23" s="214">
        <v>9475</v>
      </c>
      <c r="J23" s="216"/>
      <c r="K23" s="216"/>
      <c r="L23" s="216"/>
      <c r="M23" s="216"/>
      <c r="N23" s="214">
        <f t="shared" si="3"/>
        <v>11688</v>
      </c>
      <c r="O23" s="214">
        <f t="shared" si="3"/>
        <v>11696</v>
      </c>
      <c r="P23" s="214">
        <f t="shared" si="3"/>
        <v>23384</v>
      </c>
      <c r="Q23" s="214">
        <f t="shared" si="4"/>
        <v>11688</v>
      </c>
      <c r="R23" s="214">
        <f t="shared" si="4"/>
        <v>11696</v>
      </c>
      <c r="S23" s="214">
        <f t="shared" si="1"/>
        <v>23384</v>
      </c>
      <c r="T23" s="217">
        <f t="shared" si="2"/>
        <v>59.48084160109477</v>
      </c>
      <c r="W23" s="133">
        <v>12</v>
      </c>
      <c r="X23" s="133" t="s">
        <v>12</v>
      </c>
      <c r="Z23" s="207">
        <v>23384</v>
      </c>
    </row>
    <row r="24" spans="1:26" ht="15">
      <c r="A24" s="133">
        <v>13</v>
      </c>
      <c r="B24" s="133" t="s">
        <v>13</v>
      </c>
      <c r="C24" s="114">
        <v>11056</v>
      </c>
      <c r="D24" s="114">
        <v>11172</v>
      </c>
      <c r="E24" s="114">
        <v>22228</v>
      </c>
      <c r="F24" s="215" t="s">
        <v>19</v>
      </c>
      <c r="G24" s="214">
        <v>2847</v>
      </c>
      <c r="H24" s="214">
        <v>2763</v>
      </c>
      <c r="I24" s="214">
        <v>5610</v>
      </c>
      <c r="J24" s="216"/>
      <c r="K24" s="216"/>
      <c r="L24" s="216"/>
      <c r="M24" s="216"/>
      <c r="N24" s="214">
        <f t="shared" si="3"/>
        <v>13903</v>
      </c>
      <c r="O24" s="214">
        <f t="shared" si="3"/>
        <v>13935</v>
      </c>
      <c r="P24" s="214">
        <f t="shared" si="3"/>
        <v>27838</v>
      </c>
      <c r="Q24" s="214">
        <f t="shared" si="4"/>
        <v>13903</v>
      </c>
      <c r="R24" s="214">
        <f t="shared" si="4"/>
        <v>13935</v>
      </c>
      <c r="S24" s="214">
        <f t="shared" si="1"/>
        <v>27838</v>
      </c>
      <c r="T24" s="217">
        <f t="shared" si="2"/>
        <v>79.84769020762985</v>
      </c>
      <c r="W24" s="133">
        <v>13</v>
      </c>
      <c r="X24" s="133" t="s">
        <v>13</v>
      </c>
      <c r="Z24" s="207">
        <v>27838</v>
      </c>
    </row>
    <row r="25" spans="1:26" ht="15">
      <c r="A25" s="133">
        <v>14</v>
      </c>
      <c r="B25" s="133" t="s">
        <v>14</v>
      </c>
      <c r="C25" s="114">
        <v>35390</v>
      </c>
      <c r="D25" s="114">
        <v>35070</v>
      </c>
      <c r="E25" s="114">
        <v>70460</v>
      </c>
      <c r="F25" s="133" t="s">
        <v>18</v>
      </c>
      <c r="G25" s="214">
        <v>2007</v>
      </c>
      <c r="H25" s="214">
        <v>2101</v>
      </c>
      <c r="I25" s="214">
        <v>4108</v>
      </c>
      <c r="J25" s="216"/>
      <c r="K25" s="216"/>
      <c r="L25" s="216"/>
      <c r="M25" s="216"/>
      <c r="N25" s="214">
        <f t="shared" si="3"/>
        <v>37397</v>
      </c>
      <c r="O25" s="214">
        <f t="shared" si="3"/>
        <v>37171</v>
      </c>
      <c r="P25" s="214">
        <f t="shared" si="3"/>
        <v>74568</v>
      </c>
      <c r="Q25" s="214">
        <f t="shared" si="4"/>
        <v>37397</v>
      </c>
      <c r="R25" s="214">
        <f t="shared" si="4"/>
        <v>37171</v>
      </c>
      <c r="S25" s="214">
        <f t="shared" si="1"/>
        <v>74568</v>
      </c>
      <c r="T25" s="217">
        <f t="shared" si="2"/>
        <v>94.49093444909344</v>
      </c>
      <c r="W25" s="133">
        <v>14</v>
      </c>
      <c r="X25" s="133" t="s">
        <v>14</v>
      </c>
      <c r="Z25" s="207">
        <v>74568</v>
      </c>
    </row>
    <row r="26" spans="1:26" ht="15">
      <c r="A26" s="133">
        <v>15</v>
      </c>
      <c r="B26" s="133" t="s">
        <v>15</v>
      </c>
      <c r="C26" s="114">
        <v>11318</v>
      </c>
      <c r="D26" s="114">
        <v>11343</v>
      </c>
      <c r="E26" s="114">
        <v>22661</v>
      </c>
      <c r="F26" s="216"/>
      <c r="G26" s="214">
        <v>0</v>
      </c>
      <c r="H26" s="214">
        <v>0</v>
      </c>
      <c r="I26" s="214">
        <v>0</v>
      </c>
      <c r="J26" s="216"/>
      <c r="K26" s="216">
        <v>0</v>
      </c>
      <c r="L26" s="216">
        <v>0</v>
      </c>
      <c r="M26" s="216">
        <v>0</v>
      </c>
      <c r="N26" s="219">
        <f t="shared" si="3"/>
        <v>11318</v>
      </c>
      <c r="O26" s="219">
        <f t="shared" si="3"/>
        <v>11343</v>
      </c>
      <c r="P26" s="219">
        <f t="shared" si="3"/>
        <v>22661</v>
      </c>
      <c r="Q26" s="214">
        <f t="shared" si="4"/>
        <v>11318</v>
      </c>
      <c r="R26" s="214">
        <f t="shared" si="4"/>
        <v>11343</v>
      </c>
      <c r="S26" s="214">
        <f t="shared" si="1"/>
        <v>22661</v>
      </c>
      <c r="T26" s="217">
        <f t="shared" si="2"/>
        <v>100</v>
      </c>
      <c r="W26" s="133">
        <v>15</v>
      </c>
      <c r="X26" s="133" t="s">
        <v>15</v>
      </c>
      <c r="Z26" s="207">
        <v>22661</v>
      </c>
    </row>
    <row r="27" spans="1:26" ht="15">
      <c r="A27" s="133">
        <v>16</v>
      </c>
      <c r="B27" s="133" t="s">
        <v>16</v>
      </c>
      <c r="C27" s="114">
        <v>19195</v>
      </c>
      <c r="D27" s="114">
        <v>17753</v>
      </c>
      <c r="E27" s="114">
        <v>36948</v>
      </c>
      <c r="F27" s="216"/>
      <c r="G27" s="214">
        <v>0</v>
      </c>
      <c r="H27" s="214">
        <v>0</v>
      </c>
      <c r="I27" s="214">
        <v>0</v>
      </c>
      <c r="J27" s="216"/>
      <c r="K27" s="216"/>
      <c r="L27" s="216"/>
      <c r="M27" s="216"/>
      <c r="N27" s="219">
        <f t="shared" si="3"/>
        <v>19195</v>
      </c>
      <c r="O27" s="219">
        <f t="shared" si="3"/>
        <v>17753</v>
      </c>
      <c r="P27" s="219">
        <f t="shared" si="3"/>
        <v>36948</v>
      </c>
      <c r="Q27" s="214">
        <f t="shared" si="4"/>
        <v>19195</v>
      </c>
      <c r="R27" s="214">
        <f t="shared" si="4"/>
        <v>17753</v>
      </c>
      <c r="S27" s="214">
        <f t="shared" si="1"/>
        <v>36948</v>
      </c>
      <c r="T27" s="217">
        <f t="shared" si="2"/>
        <v>100</v>
      </c>
      <c r="W27" s="133">
        <v>16</v>
      </c>
      <c r="X27" s="133" t="s">
        <v>16</v>
      </c>
      <c r="Z27" s="207">
        <v>36948</v>
      </c>
    </row>
    <row r="28" spans="1:26" ht="15">
      <c r="A28" s="133">
        <v>17</v>
      </c>
      <c r="B28" s="133" t="s">
        <v>17</v>
      </c>
      <c r="C28" s="114">
        <v>19836</v>
      </c>
      <c r="D28" s="114">
        <v>20137</v>
      </c>
      <c r="E28" s="114">
        <v>39973</v>
      </c>
      <c r="F28" s="133" t="s">
        <v>1117</v>
      </c>
      <c r="G28" s="214">
        <v>3677</v>
      </c>
      <c r="H28" s="214">
        <v>3654</v>
      </c>
      <c r="I28" s="214">
        <v>7331</v>
      </c>
      <c r="J28" s="216"/>
      <c r="K28" s="216"/>
      <c r="L28" s="216"/>
      <c r="M28" s="216"/>
      <c r="N28" s="219">
        <f t="shared" si="3"/>
        <v>23513</v>
      </c>
      <c r="O28" s="219">
        <f t="shared" si="3"/>
        <v>23791</v>
      </c>
      <c r="P28" s="219">
        <f t="shared" si="3"/>
        <v>47304</v>
      </c>
      <c r="Q28" s="214">
        <f t="shared" si="4"/>
        <v>23513</v>
      </c>
      <c r="R28" s="214">
        <f t="shared" si="4"/>
        <v>23791</v>
      </c>
      <c r="S28" s="214">
        <f t="shared" si="1"/>
        <v>47304</v>
      </c>
      <c r="T28" s="217">
        <f t="shared" si="2"/>
        <v>84.50236766446812</v>
      </c>
      <c r="W28" s="133">
        <v>17</v>
      </c>
      <c r="X28" s="133" t="s">
        <v>17</v>
      </c>
      <c r="Z28" s="207">
        <v>47304</v>
      </c>
    </row>
    <row r="29" spans="1:26" ht="15">
      <c r="A29" s="133">
        <v>18</v>
      </c>
      <c r="B29" s="133" t="s">
        <v>88</v>
      </c>
      <c r="C29" s="114">
        <v>13930</v>
      </c>
      <c r="D29" s="114">
        <v>14003</v>
      </c>
      <c r="E29" s="114">
        <v>27933</v>
      </c>
      <c r="F29" s="216"/>
      <c r="G29" s="214">
        <v>0</v>
      </c>
      <c r="H29" s="214">
        <v>0</v>
      </c>
      <c r="I29" s="214">
        <v>0</v>
      </c>
      <c r="J29" s="216"/>
      <c r="K29" s="216"/>
      <c r="L29" s="216"/>
      <c r="M29" s="216"/>
      <c r="N29" s="219">
        <f t="shared" si="3"/>
        <v>13930</v>
      </c>
      <c r="O29" s="219">
        <f t="shared" si="3"/>
        <v>14003</v>
      </c>
      <c r="P29" s="219">
        <f t="shared" si="3"/>
        <v>27933</v>
      </c>
      <c r="Q29" s="214">
        <f t="shared" si="4"/>
        <v>13930</v>
      </c>
      <c r="R29" s="214">
        <f t="shared" si="4"/>
        <v>14003</v>
      </c>
      <c r="S29" s="214">
        <f t="shared" si="1"/>
        <v>27933</v>
      </c>
      <c r="T29" s="217">
        <f t="shared" si="2"/>
        <v>100</v>
      </c>
      <c r="W29" s="133">
        <v>18</v>
      </c>
      <c r="X29" s="133" t="s">
        <v>88</v>
      </c>
      <c r="Z29" s="207">
        <v>27933</v>
      </c>
    </row>
    <row r="30" spans="1:26" ht="15">
      <c r="A30" s="133">
        <v>19</v>
      </c>
      <c r="B30" s="133" t="s">
        <v>89</v>
      </c>
      <c r="C30" s="114">
        <v>12798</v>
      </c>
      <c r="D30" s="114">
        <v>12441</v>
      </c>
      <c r="E30" s="114">
        <v>25239</v>
      </c>
      <c r="F30" s="216"/>
      <c r="G30" s="214"/>
      <c r="H30" s="214"/>
      <c r="I30" s="214"/>
      <c r="J30" s="216"/>
      <c r="K30" s="216"/>
      <c r="L30" s="216"/>
      <c r="M30" s="216"/>
      <c r="N30" s="219">
        <f t="shared" si="3"/>
        <v>12798</v>
      </c>
      <c r="O30" s="219">
        <f t="shared" si="3"/>
        <v>12441</v>
      </c>
      <c r="P30" s="219">
        <f t="shared" si="3"/>
        <v>25239</v>
      </c>
      <c r="Q30" s="214">
        <f t="shared" si="4"/>
        <v>12798</v>
      </c>
      <c r="R30" s="214">
        <f t="shared" si="4"/>
        <v>12441</v>
      </c>
      <c r="S30" s="214">
        <f t="shared" si="1"/>
        <v>25239</v>
      </c>
      <c r="T30" s="217">
        <f t="shared" si="2"/>
        <v>100</v>
      </c>
      <c r="W30" s="133">
        <v>19</v>
      </c>
      <c r="X30" s="133" t="s">
        <v>89</v>
      </c>
      <c r="Z30" s="207">
        <v>25239</v>
      </c>
    </row>
    <row r="31" spans="1:26" ht="15">
      <c r="A31" s="133">
        <v>20</v>
      </c>
      <c r="B31" s="133" t="s">
        <v>90</v>
      </c>
      <c r="C31" s="114">
        <v>12043</v>
      </c>
      <c r="D31" s="114">
        <v>11819</v>
      </c>
      <c r="E31" s="114">
        <v>23862</v>
      </c>
      <c r="F31" s="216"/>
      <c r="G31" s="214"/>
      <c r="H31" s="214"/>
      <c r="I31" s="214"/>
      <c r="J31" s="216"/>
      <c r="K31" s="216"/>
      <c r="L31" s="216"/>
      <c r="M31" s="216"/>
      <c r="N31" s="219">
        <f t="shared" si="3"/>
        <v>12043</v>
      </c>
      <c r="O31" s="219">
        <f t="shared" si="3"/>
        <v>11819</v>
      </c>
      <c r="P31" s="219">
        <f t="shared" si="3"/>
        <v>23862</v>
      </c>
      <c r="Q31" s="214">
        <f t="shared" si="4"/>
        <v>12043</v>
      </c>
      <c r="R31" s="214">
        <f t="shared" si="4"/>
        <v>11819</v>
      </c>
      <c r="S31" s="214">
        <f t="shared" si="1"/>
        <v>23862</v>
      </c>
      <c r="T31" s="217">
        <f t="shared" si="2"/>
        <v>100</v>
      </c>
      <c r="W31" s="133">
        <v>20</v>
      </c>
      <c r="X31" s="133" t="s">
        <v>90</v>
      </c>
      <c r="Z31" s="207">
        <v>23862</v>
      </c>
    </row>
    <row r="32" spans="1:26" ht="15">
      <c r="A32" s="220" t="s">
        <v>40</v>
      </c>
      <c r="B32" s="221" t="s">
        <v>0</v>
      </c>
      <c r="C32" s="219">
        <f>SUM(C6:C31)</f>
        <v>533398</v>
      </c>
      <c r="D32" s="219">
        <f>SUM(D6:D31)</f>
        <v>531642</v>
      </c>
      <c r="E32" s="219">
        <f>SUM(E6:E31)</f>
        <v>1065040</v>
      </c>
      <c r="F32" s="133"/>
      <c r="G32" s="214"/>
      <c r="H32" s="214"/>
      <c r="I32" s="214"/>
      <c r="J32" s="133"/>
      <c r="K32" s="133"/>
      <c r="L32" s="133"/>
      <c r="M32" s="133"/>
      <c r="N32" s="219">
        <f>SUM(N6:N31)</f>
        <v>653903</v>
      </c>
      <c r="O32" s="219">
        <f>SUM(O6:O31)</f>
        <v>655805</v>
      </c>
      <c r="P32" s="219">
        <f>SUM(P6:P31)</f>
        <v>1309708</v>
      </c>
      <c r="Q32" s="219">
        <f>SUM(Q6:Q31)</f>
        <v>653903</v>
      </c>
      <c r="R32" s="219">
        <f>SUM(R6:R31)</f>
        <v>655805</v>
      </c>
      <c r="S32" s="214">
        <f t="shared" si="1"/>
        <v>1309708</v>
      </c>
      <c r="T32" s="217">
        <f t="shared" si="2"/>
        <v>81.31888940130166</v>
      </c>
      <c r="W32" s="220" t="s">
        <v>40</v>
      </c>
      <c r="X32" s="221" t="s">
        <v>0</v>
      </c>
      <c r="Z32" s="207">
        <v>1309708</v>
      </c>
    </row>
  </sheetData>
  <sheetProtection/>
  <mergeCells count="4">
    <mergeCell ref="C3:E3"/>
    <mergeCell ref="F3:M3"/>
    <mergeCell ref="N3:P3"/>
    <mergeCell ref="Q3:S3"/>
  </mergeCells>
  <printOptions/>
  <pageMargins left="0.17" right="0.17" top="0.4" bottom="0.24" header="0.27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N132"/>
  <sheetViews>
    <sheetView zoomScale="75" zoomScaleNormal="75" zoomScalePageLayoutView="0" workbookViewId="0" topLeftCell="A1">
      <selection activeCell="F9" sqref="F9"/>
    </sheetView>
  </sheetViews>
  <sheetFormatPr defaultColWidth="9.140625" defaultRowHeight="18" customHeight="1"/>
  <cols>
    <col min="1" max="1" width="5.00390625" style="0" customWidth="1"/>
    <col min="2" max="2" width="15.57421875" style="4" customWidth="1"/>
    <col min="3" max="3" width="14.140625" style="138" customWidth="1"/>
    <col min="4" max="4" width="21.8515625" style="4" customWidth="1"/>
    <col min="5" max="5" width="9.7109375" style="138" customWidth="1"/>
    <col min="6" max="6" width="15.8515625" style="4" customWidth="1"/>
    <col min="7" max="7" width="11.00390625" style="0" customWidth="1"/>
    <col min="8" max="8" width="14.421875" style="138" customWidth="1"/>
    <col min="9" max="9" width="11.00390625" style="138" customWidth="1"/>
    <col min="10" max="10" width="3.140625" style="0" customWidth="1"/>
    <col min="11" max="11" width="22.7109375" style="0" customWidth="1"/>
    <col min="12" max="12" width="5.28125" style="0" customWidth="1"/>
    <col min="13" max="13" width="18.57421875" style="0" customWidth="1"/>
  </cols>
  <sheetData>
    <row r="1" spans="1:9" ht="24.75" customHeight="1">
      <c r="A1" s="134" t="s">
        <v>1141</v>
      </c>
      <c r="E1" s="4" t="s">
        <v>1136</v>
      </c>
      <c r="G1" s="13" t="s">
        <v>33</v>
      </c>
      <c r="I1" s="4"/>
    </row>
    <row r="2" ht="5.25" customHeight="1"/>
    <row r="3" spans="1:9" ht="18" customHeight="1">
      <c r="A3" s="7"/>
      <c r="B3" s="7"/>
      <c r="C3" s="7" t="s">
        <v>87</v>
      </c>
      <c r="D3" s="253" t="s">
        <v>91</v>
      </c>
      <c r="E3" s="254"/>
      <c r="F3" s="254"/>
      <c r="G3" s="255"/>
      <c r="H3" s="15" t="s">
        <v>38</v>
      </c>
      <c r="I3" s="15" t="s">
        <v>38</v>
      </c>
    </row>
    <row r="4" spans="1:11" s="2" customFormat="1" ht="18" customHeight="1">
      <c r="A4" s="10" t="s">
        <v>84</v>
      </c>
      <c r="B4" s="10" t="s">
        <v>35</v>
      </c>
      <c r="C4" s="10" t="s">
        <v>39</v>
      </c>
      <c r="D4" s="14" t="s">
        <v>92</v>
      </c>
      <c r="E4" s="16" t="s">
        <v>93</v>
      </c>
      <c r="F4" s="14" t="s">
        <v>86</v>
      </c>
      <c r="G4" s="17" t="str">
        <f>+E4</f>
        <v>หลังคารือน</v>
      </c>
      <c r="H4" s="18" t="s">
        <v>94</v>
      </c>
      <c r="I4" s="135" t="s">
        <v>1102</v>
      </c>
      <c r="J4"/>
      <c r="K4"/>
    </row>
    <row r="5" spans="1:13" ht="18" customHeight="1">
      <c r="A5" s="8">
        <v>1</v>
      </c>
      <c r="B5" s="3" t="s">
        <v>1</v>
      </c>
      <c r="C5" s="203">
        <v>33509</v>
      </c>
      <c r="D5" s="3" t="s">
        <v>32</v>
      </c>
      <c r="E5" s="203">
        <v>14667</v>
      </c>
      <c r="F5" s="3">
        <v>0</v>
      </c>
      <c r="G5" s="204">
        <v>0</v>
      </c>
      <c r="H5" s="19">
        <f>+C5+E5+G5</f>
        <v>48176</v>
      </c>
      <c r="I5" s="19">
        <f>SUM(H5:H6)</f>
        <v>51490</v>
      </c>
      <c r="L5" s="8">
        <v>1</v>
      </c>
      <c r="M5" s="3" t="s">
        <v>1</v>
      </c>
    </row>
    <row r="6" spans="1:13" ht="18" customHeight="1">
      <c r="A6" s="8"/>
      <c r="B6" s="3"/>
      <c r="C6" s="205">
        <v>0</v>
      </c>
      <c r="D6" s="3" t="s">
        <v>1105</v>
      </c>
      <c r="E6" s="203">
        <v>2097</v>
      </c>
      <c r="F6" s="3" t="s">
        <v>1106</v>
      </c>
      <c r="G6" s="203">
        <v>1217</v>
      </c>
      <c r="H6" s="19">
        <f aca="true" t="shared" si="0" ref="H6:H30">+C6+E6+G6</f>
        <v>3314</v>
      </c>
      <c r="I6" s="19" t="s">
        <v>40</v>
      </c>
      <c r="L6" s="8"/>
      <c r="M6" s="3"/>
    </row>
    <row r="7" spans="1:13" ht="18" customHeight="1">
      <c r="A7" s="8">
        <v>2</v>
      </c>
      <c r="B7" s="3" t="s">
        <v>2</v>
      </c>
      <c r="C7" s="203">
        <v>20637</v>
      </c>
      <c r="D7" s="3" t="s">
        <v>30</v>
      </c>
      <c r="E7" s="203">
        <v>3988</v>
      </c>
      <c r="F7" s="3" t="s">
        <v>31</v>
      </c>
      <c r="G7" s="203">
        <v>1336</v>
      </c>
      <c r="H7" s="19">
        <f t="shared" si="0"/>
        <v>25961</v>
      </c>
      <c r="I7" s="19">
        <f>SUM(H7)</f>
        <v>25961</v>
      </c>
      <c r="L7" s="8">
        <v>2</v>
      </c>
      <c r="M7" s="3" t="s">
        <v>2</v>
      </c>
    </row>
    <row r="8" spans="1:13" ht="18" customHeight="1">
      <c r="A8" s="8">
        <v>3</v>
      </c>
      <c r="B8" s="3" t="s">
        <v>3</v>
      </c>
      <c r="C8" s="203">
        <v>11019</v>
      </c>
      <c r="D8" s="3" t="s">
        <v>29</v>
      </c>
      <c r="E8" s="203">
        <v>1876</v>
      </c>
      <c r="F8" s="3"/>
      <c r="G8" s="204">
        <v>0</v>
      </c>
      <c r="H8" s="19">
        <f t="shared" si="0"/>
        <v>12895</v>
      </c>
      <c r="I8" s="19">
        <f aca="true" t="shared" si="1" ref="I8:I30">SUM(H8)</f>
        <v>12895</v>
      </c>
      <c r="L8" s="8">
        <v>3</v>
      </c>
      <c r="M8" s="3" t="s">
        <v>3</v>
      </c>
    </row>
    <row r="9" spans="1:13" ht="18" customHeight="1">
      <c r="A9" s="8">
        <v>4</v>
      </c>
      <c r="B9" s="3" t="s">
        <v>4</v>
      </c>
      <c r="C9" s="203">
        <v>12258</v>
      </c>
      <c r="D9" s="3" t="s">
        <v>28</v>
      </c>
      <c r="E9" s="203">
        <v>1382</v>
      </c>
      <c r="F9" s="3" t="s">
        <v>1107</v>
      </c>
      <c r="G9" s="203">
        <v>2150</v>
      </c>
      <c r="H9" s="19">
        <f t="shared" si="0"/>
        <v>15790</v>
      </c>
      <c r="I9" s="19">
        <f>SUM(H9:H10)</f>
        <v>19769</v>
      </c>
      <c r="L9" s="8">
        <v>4</v>
      </c>
      <c r="M9" s="3" t="s">
        <v>4</v>
      </c>
    </row>
    <row r="10" spans="1:13" ht="18" customHeight="1">
      <c r="A10" s="8"/>
      <c r="B10" s="3"/>
      <c r="C10" s="205">
        <v>0</v>
      </c>
      <c r="D10" s="3" t="s">
        <v>1108</v>
      </c>
      <c r="E10" s="203">
        <v>2174</v>
      </c>
      <c r="F10" s="3" t="s">
        <v>1109</v>
      </c>
      <c r="G10" s="203">
        <v>1805</v>
      </c>
      <c r="H10" s="19">
        <f t="shared" si="0"/>
        <v>3979</v>
      </c>
      <c r="I10" s="19" t="s">
        <v>40</v>
      </c>
      <c r="L10" s="8"/>
      <c r="M10" s="3"/>
    </row>
    <row r="11" spans="1:13" ht="18" customHeight="1">
      <c r="A11" s="8">
        <v>5</v>
      </c>
      <c r="B11" s="3" t="s">
        <v>5</v>
      </c>
      <c r="C11" s="203">
        <v>13230</v>
      </c>
      <c r="D11" s="3" t="s">
        <v>26</v>
      </c>
      <c r="E11" s="203">
        <v>962</v>
      </c>
      <c r="F11" s="3" t="s">
        <v>27</v>
      </c>
      <c r="G11" s="203">
        <v>2017</v>
      </c>
      <c r="H11" s="19">
        <f t="shared" si="0"/>
        <v>16209</v>
      </c>
      <c r="I11" s="19">
        <f>SUM(H11:H12)</f>
        <v>17957</v>
      </c>
      <c r="L11" s="8">
        <v>5</v>
      </c>
      <c r="M11" s="3" t="s">
        <v>5</v>
      </c>
    </row>
    <row r="12" spans="1:13" ht="18" customHeight="1">
      <c r="A12" s="8"/>
      <c r="B12" s="3"/>
      <c r="C12" s="205">
        <v>0</v>
      </c>
      <c r="D12" s="3" t="s">
        <v>1110</v>
      </c>
      <c r="E12" s="203">
        <v>1748</v>
      </c>
      <c r="F12" s="3"/>
      <c r="G12" s="204">
        <v>0</v>
      </c>
      <c r="H12" s="19">
        <f t="shared" si="0"/>
        <v>1748</v>
      </c>
      <c r="I12" s="19" t="s">
        <v>40</v>
      </c>
      <c r="L12" s="8"/>
      <c r="M12" s="3"/>
    </row>
    <row r="13" spans="1:13" ht="18" customHeight="1">
      <c r="A13" s="8">
        <v>6</v>
      </c>
      <c r="B13" s="3" t="s">
        <v>6</v>
      </c>
      <c r="C13" s="203">
        <v>15072</v>
      </c>
      <c r="D13" s="3" t="s">
        <v>25</v>
      </c>
      <c r="E13" s="203">
        <v>1551</v>
      </c>
      <c r="F13" s="3" t="s">
        <v>1111</v>
      </c>
      <c r="G13" s="203">
        <v>1518</v>
      </c>
      <c r="H13" s="19">
        <f t="shared" si="0"/>
        <v>18141</v>
      </c>
      <c r="I13" s="19">
        <f t="shared" si="1"/>
        <v>18141</v>
      </c>
      <c r="L13" s="8">
        <v>6</v>
      </c>
      <c r="M13" s="3" t="s">
        <v>6</v>
      </c>
    </row>
    <row r="14" spans="1:13" ht="18" customHeight="1">
      <c r="A14" s="8">
        <v>7</v>
      </c>
      <c r="B14" s="3" t="s">
        <v>7</v>
      </c>
      <c r="C14" s="203">
        <v>23735</v>
      </c>
      <c r="D14" s="3" t="s">
        <v>1112</v>
      </c>
      <c r="E14" s="203">
        <v>3991</v>
      </c>
      <c r="F14" s="3"/>
      <c r="G14" s="204">
        <v>0</v>
      </c>
      <c r="H14" s="19">
        <f t="shared" si="0"/>
        <v>27726</v>
      </c>
      <c r="I14" s="19">
        <f t="shared" si="1"/>
        <v>27726</v>
      </c>
      <c r="L14" s="8">
        <v>7</v>
      </c>
      <c r="M14" s="3" t="s">
        <v>7</v>
      </c>
    </row>
    <row r="15" spans="1:13" ht="18" customHeight="1">
      <c r="A15" s="8">
        <v>8</v>
      </c>
      <c r="B15" s="3" t="s">
        <v>8</v>
      </c>
      <c r="C15" s="203">
        <v>6243</v>
      </c>
      <c r="D15" s="3" t="s">
        <v>23</v>
      </c>
      <c r="E15" s="203">
        <v>2057</v>
      </c>
      <c r="F15" s="3" t="s">
        <v>24</v>
      </c>
      <c r="G15" s="203">
        <v>1342</v>
      </c>
      <c r="H15" s="19">
        <f t="shared" si="0"/>
        <v>9642</v>
      </c>
      <c r="I15" s="19">
        <f>SUM(H15:H17)</f>
        <v>13926</v>
      </c>
      <c r="L15" s="8">
        <v>8</v>
      </c>
      <c r="M15" s="3" t="s">
        <v>8</v>
      </c>
    </row>
    <row r="16" spans="1:13" ht="18" customHeight="1">
      <c r="A16" s="8"/>
      <c r="B16" s="3"/>
      <c r="C16" s="205">
        <v>0</v>
      </c>
      <c r="D16" s="3">
        <v>0</v>
      </c>
      <c r="E16" s="206">
        <v>0</v>
      </c>
      <c r="F16" s="3" t="s">
        <v>1113</v>
      </c>
      <c r="G16" s="203">
        <v>2348</v>
      </c>
      <c r="H16" s="19">
        <f t="shared" si="0"/>
        <v>2348</v>
      </c>
      <c r="I16" s="19" t="s">
        <v>40</v>
      </c>
      <c r="L16" s="8"/>
      <c r="M16" s="3"/>
    </row>
    <row r="17" spans="1:13" ht="18" customHeight="1">
      <c r="A17" s="8"/>
      <c r="B17" s="3"/>
      <c r="C17" s="205">
        <v>0</v>
      </c>
      <c r="D17" s="3" t="s">
        <v>1114</v>
      </c>
      <c r="E17" s="203">
        <v>1936</v>
      </c>
      <c r="F17" s="3">
        <v>0</v>
      </c>
      <c r="G17" s="204">
        <v>0</v>
      </c>
      <c r="H17" s="19">
        <f t="shared" si="0"/>
        <v>1936</v>
      </c>
      <c r="I17" s="19" t="s">
        <v>40</v>
      </c>
      <c r="L17" s="8"/>
      <c r="M17" s="3"/>
    </row>
    <row r="18" spans="1:13" ht="18" customHeight="1">
      <c r="A18" s="8">
        <v>9</v>
      </c>
      <c r="B18" s="3" t="s">
        <v>9</v>
      </c>
      <c r="C18" s="203">
        <v>14337</v>
      </c>
      <c r="D18" s="3" t="s">
        <v>22</v>
      </c>
      <c r="E18" s="203">
        <v>2175</v>
      </c>
      <c r="F18" s="3"/>
      <c r="G18" s="204">
        <v>0</v>
      </c>
      <c r="H18" s="19">
        <f t="shared" si="0"/>
        <v>16512</v>
      </c>
      <c r="I18" s="19">
        <f t="shared" si="1"/>
        <v>16512</v>
      </c>
      <c r="L18" s="8">
        <v>9</v>
      </c>
      <c r="M18" s="3" t="s">
        <v>9</v>
      </c>
    </row>
    <row r="19" spans="1:13" ht="18" customHeight="1">
      <c r="A19" s="8">
        <v>10</v>
      </c>
      <c r="B19" s="3" t="s">
        <v>10</v>
      </c>
      <c r="C19" s="203">
        <v>21005</v>
      </c>
      <c r="D19" s="11" t="s">
        <v>100</v>
      </c>
      <c r="E19" s="203">
        <v>4123</v>
      </c>
      <c r="F19" s="3"/>
      <c r="G19" s="204">
        <v>0</v>
      </c>
      <c r="H19" s="19">
        <f t="shared" si="0"/>
        <v>25128</v>
      </c>
      <c r="I19" s="19">
        <f>SUM(H19:H20)</f>
        <v>28509</v>
      </c>
      <c r="L19" s="8">
        <v>10</v>
      </c>
      <c r="M19" s="3" t="s">
        <v>10</v>
      </c>
    </row>
    <row r="20" spans="1:14" ht="18" customHeight="1">
      <c r="A20" s="8"/>
      <c r="B20" s="3"/>
      <c r="C20" s="205">
        <v>0</v>
      </c>
      <c r="D20" s="3" t="s">
        <v>1115</v>
      </c>
      <c r="E20" s="203">
        <v>1418</v>
      </c>
      <c r="F20" s="3" t="s">
        <v>1116</v>
      </c>
      <c r="G20" s="203">
        <v>1963</v>
      </c>
      <c r="H20" s="19">
        <f t="shared" si="0"/>
        <v>3381</v>
      </c>
      <c r="I20" s="19" t="s">
        <v>40</v>
      </c>
      <c r="L20" s="8"/>
      <c r="M20" s="3"/>
      <c r="N20" s="138"/>
    </row>
    <row r="21" spans="1:13" ht="18" customHeight="1">
      <c r="A21" s="8">
        <v>11</v>
      </c>
      <c r="B21" s="3" t="s">
        <v>11</v>
      </c>
      <c r="C21" s="203">
        <v>25919</v>
      </c>
      <c r="D21" s="3" t="s">
        <v>21</v>
      </c>
      <c r="E21" s="203">
        <v>3605</v>
      </c>
      <c r="F21" s="3" t="s">
        <v>40</v>
      </c>
      <c r="G21" s="204">
        <v>0</v>
      </c>
      <c r="H21" s="19">
        <f>+C21+E21</f>
        <v>29524</v>
      </c>
      <c r="I21" s="19">
        <f t="shared" si="1"/>
        <v>29524</v>
      </c>
      <c r="L21" s="8">
        <v>11</v>
      </c>
      <c r="M21" s="3" t="s">
        <v>11</v>
      </c>
    </row>
    <row r="22" spans="1:13" ht="18" customHeight="1">
      <c r="A22" s="8">
        <v>12</v>
      </c>
      <c r="B22" s="3" t="s">
        <v>12</v>
      </c>
      <c r="C22" s="203">
        <v>3357</v>
      </c>
      <c r="D22" s="3" t="s">
        <v>20</v>
      </c>
      <c r="E22" s="203">
        <v>2366</v>
      </c>
      <c r="F22" s="3" t="s">
        <v>40</v>
      </c>
      <c r="G22" s="204">
        <v>0</v>
      </c>
      <c r="H22" s="19">
        <f t="shared" si="0"/>
        <v>5723</v>
      </c>
      <c r="I22" s="19">
        <f t="shared" si="1"/>
        <v>5723</v>
      </c>
      <c r="L22" s="8">
        <v>12</v>
      </c>
      <c r="M22" s="3" t="s">
        <v>12</v>
      </c>
    </row>
    <row r="23" spans="1:13" ht="18" customHeight="1">
      <c r="A23" s="8">
        <v>13</v>
      </c>
      <c r="B23" s="3" t="s">
        <v>13</v>
      </c>
      <c r="C23" s="203">
        <v>4609</v>
      </c>
      <c r="D23" s="3" t="s">
        <v>19</v>
      </c>
      <c r="E23" s="203">
        <v>1509</v>
      </c>
      <c r="F23" s="3"/>
      <c r="G23" s="204">
        <v>0</v>
      </c>
      <c r="H23" s="19">
        <f t="shared" si="0"/>
        <v>6118</v>
      </c>
      <c r="I23" s="19">
        <f t="shared" si="1"/>
        <v>6118</v>
      </c>
      <c r="L23" s="8">
        <v>13</v>
      </c>
      <c r="M23" s="3" t="s">
        <v>13</v>
      </c>
    </row>
    <row r="24" spans="1:13" ht="18" customHeight="1">
      <c r="A24" s="8">
        <v>14</v>
      </c>
      <c r="B24" s="3" t="s">
        <v>14</v>
      </c>
      <c r="C24" s="203">
        <v>16223</v>
      </c>
      <c r="D24" s="3" t="s">
        <v>18</v>
      </c>
      <c r="E24" s="203">
        <v>1438</v>
      </c>
      <c r="F24" s="3"/>
      <c r="G24" s="204">
        <v>0</v>
      </c>
      <c r="H24" s="19">
        <f t="shared" si="0"/>
        <v>17661</v>
      </c>
      <c r="I24" s="19">
        <f t="shared" si="1"/>
        <v>17661</v>
      </c>
      <c r="L24" s="8">
        <v>14</v>
      </c>
      <c r="M24" s="3" t="s">
        <v>14</v>
      </c>
    </row>
    <row r="25" spans="1:13" ht="18" customHeight="1">
      <c r="A25" s="8">
        <v>15</v>
      </c>
      <c r="B25" s="3" t="s">
        <v>15</v>
      </c>
      <c r="C25" s="203">
        <v>5650</v>
      </c>
      <c r="D25" s="3"/>
      <c r="E25" s="206">
        <v>0</v>
      </c>
      <c r="F25" s="3"/>
      <c r="G25" s="204">
        <v>0</v>
      </c>
      <c r="H25" s="19">
        <f t="shared" si="0"/>
        <v>5650</v>
      </c>
      <c r="I25" s="19">
        <f t="shared" si="1"/>
        <v>5650</v>
      </c>
      <c r="L25" s="8">
        <v>15</v>
      </c>
      <c r="M25" s="3" t="s">
        <v>15</v>
      </c>
    </row>
    <row r="26" spans="1:13" ht="18" customHeight="1">
      <c r="A26" s="8">
        <v>16</v>
      </c>
      <c r="B26" s="3" t="s">
        <v>16</v>
      </c>
      <c r="C26" s="203">
        <v>9422</v>
      </c>
      <c r="D26" s="3"/>
      <c r="E26" s="206">
        <v>0</v>
      </c>
      <c r="F26" s="3"/>
      <c r="G26" s="204">
        <v>0</v>
      </c>
      <c r="H26" s="19">
        <f t="shared" si="0"/>
        <v>9422</v>
      </c>
      <c r="I26" s="19">
        <f t="shared" si="1"/>
        <v>9422</v>
      </c>
      <c r="L26" s="8">
        <v>16</v>
      </c>
      <c r="M26" s="3" t="s">
        <v>16</v>
      </c>
    </row>
    <row r="27" spans="1:13" ht="18" customHeight="1">
      <c r="A27" s="8">
        <v>17</v>
      </c>
      <c r="B27" s="3" t="s">
        <v>17</v>
      </c>
      <c r="C27" s="203">
        <v>10656</v>
      </c>
      <c r="D27" s="3" t="s">
        <v>1117</v>
      </c>
      <c r="E27" s="203">
        <v>1814</v>
      </c>
      <c r="F27" s="3"/>
      <c r="G27" s="204">
        <v>0</v>
      </c>
      <c r="H27" s="19">
        <f t="shared" si="0"/>
        <v>12470</v>
      </c>
      <c r="I27" s="19">
        <f t="shared" si="1"/>
        <v>12470</v>
      </c>
      <c r="L27" s="8">
        <v>17</v>
      </c>
      <c r="M27" s="3" t="s">
        <v>17</v>
      </c>
    </row>
    <row r="28" spans="1:13" ht="18" customHeight="1">
      <c r="A28" s="8">
        <v>18</v>
      </c>
      <c r="B28" s="3" t="s">
        <v>88</v>
      </c>
      <c r="C28" s="203">
        <v>6955</v>
      </c>
      <c r="D28" s="3"/>
      <c r="E28" s="206">
        <v>0</v>
      </c>
      <c r="F28" s="3"/>
      <c r="G28" s="204">
        <v>0</v>
      </c>
      <c r="H28" s="19">
        <f t="shared" si="0"/>
        <v>6955</v>
      </c>
      <c r="I28" s="19">
        <f t="shared" si="1"/>
        <v>6955</v>
      </c>
      <c r="L28" s="8">
        <v>18</v>
      </c>
      <c r="M28" s="3" t="s">
        <v>88</v>
      </c>
    </row>
    <row r="29" spans="1:13" ht="18" customHeight="1">
      <c r="A29" s="8">
        <v>19</v>
      </c>
      <c r="B29" s="3" t="s">
        <v>89</v>
      </c>
      <c r="C29" s="203">
        <v>5758</v>
      </c>
      <c r="D29" s="3"/>
      <c r="E29" s="206">
        <v>0</v>
      </c>
      <c r="F29" s="3"/>
      <c r="G29" s="204">
        <v>0</v>
      </c>
      <c r="H29" s="19">
        <f t="shared" si="0"/>
        <v>5758</v>
      </c>
      <c r="I29" s="19">
        <f t="shared" si="1"/>
        <v>5758</v>
      </c>
      <c r="L29" s="8">
        <v>19</v>
      </c>
      <c r="M29" s="3" t="s">
        <v>89</v>
      </c>
    </row>
    <row r="30" spans="1:13" ht="18" customHeight="1">
      <c r="A30" s="9">
        <v>20</v>
      </c>
      <c r="B30" s="3" t="s">
        <v>90</v>
      </c>
      <c r="C30" s="203">
        <v>5501</v>
      </c>
      <c r="D30" s="3"/>
      <c r="E30" s="206">
        <v>0</v>
      </c>
      <c r="F30" s="3"/>
      <c r="G30" s="204">
        <v>0</v>
      </c>
      <c r="H30" s="19">
        <f t="shared" si="0"/>
        <v>5501</v>
      </c>
      <c r="I30" s="19">
        <f t="shared" si="1"/>
        <v>5501</v>
      </c>
      <c r="K30" s="97" t="s">
        <v>40</v>
      </c>
      <c r="L30" s="9">
        <v>20</v>
      </c>
      <c r="M30" s="3" t="s">
        <v>90</v>
      </c>
    </row>
    <row r="31" spans="1:13" ht="18" customHeight="1">
      <c r="A31" s="8" t="s">
        <v>40</v>
      </c>
      <c r="B31" s="137" t="s">
        <v>0</v>
      </c>
      <c r="C31" s="19">
        <f>SUM(C5:C30)</f>
        <v>265095</v>
      </c>
      <c r="D31" s="3">
        <v>0</v>
      </c>
      <c r="E31" s="19">
        <f>SUM(E5:E30)</f>
        <v>56877</v>
      </c>
      <c r="F31" s="3">
        <v>0</v>
      </c>
      <c r="G31" s="19">
        <f>SUM(G5:G30)</f>
        <v>15696</v>
      </c>
      <c r="H31" s="19">
        <f>SUM(H5:H30)</f>
        <v>337668</v>
      </c>
      <c r="I31" s="19">
        <f>SUM(I5:I30)</f>
        <v>337668</v>
      </c>
      <c r="L31" s="8" t="s">
        <v>40</v>
      </c>
      <c r="M31" s="137" t="s">
        <v>0</v>
      </c>
    </row>
    <row r="32" spans="5:12" ht="9.75" customHeight="1">
      <c r="E32" s="4"/>
      <c r="G32" s="4"/>
      <c r="L32" s="2"/>
    </row>
    <row r="33" spans="8:12" ht="18" customHeight="1">
      <c r="H33" s="138" t="s">
        <v>40</v>
      </c>
      <c r="L33" s="2"/>
    </row>
    <row r="34" spans="8:12" ht="18" customHeight="1">
      <c r="H34" s="138" t="s">
        <v>40</v>
      </c>
      <c r="L34" s="2"/>
    </row>
    <row r="35" ht="18" customHeight="1">
      <c r="L35" s="2"/>
    </row>
    <row r="36" ht="18" customHeight="1">
      <c r="L36" s="2"/>
    </row>
    <row r="37" ht="18" customHeight="1">
      <c r="L37" s="2"/>
    </row>
    <row r="38" ht="18" customHeight="1">
      <c r="L38" s="2"/>
    </row>
    <row r="39" ht="18" customHeight="1">
      <c r="L39" s="2"/>
    </row>
    <row r="40" ht="18" customHeight="1">
      <c r="L40" s="2"/>
    </row>
    <row r="41" ht="18" customHeight="1">
      <c r="L41" s="2"/>
    </row>
    <row r="42" ht="18" customHeight="1">
      <c r="L42" s="2"/>
    </row>
    <row r="43" spans="12:14" ht="18" customHeight="1">
      <c r="L43" s="138"/>
      <c r="M43" s="4"/>
      <c r="N43" s="138"/>
    </row>
    <row r="44" spans="12:14" ht="18" customHeight="1">
      <c r="L44" s="138"/>
      <c r="M44" s="4"/>
      <c r="N44" s="138"/>
    </row>
    <row r="45" spans="12:14" ht="18" customHeight="1">
      <c r="L45" s="138"/>
      <c r="M45" s="4"/>
      <c r="N45" s="138"/>
    </row>
    <row r="46" spans="12:14" ht="18" customHeight="1">
      <c r="L46" s="138"/>
      <c r="M46" s="4"/>
      <c r="N46" s="138"/>
    </row>
    <row r="47" spans="12:14" ht="18" customHeight="1">
      <c r="L47" s="138"/>
      <c r="M47" s="4"/>
      <c r="N47" s="138"/>
    </row>
    <row r="48" spans="12:14" ht="18" customHeight="1">
      <c r="L48" s="138"/>
      <c r="M48" s="4"/>
      <c r="N48" s="138"/>
    </row>
    <row r="49" spans="12:14" ht="18" customHeight="1">
      <c r="L49" s="138"/>
      <c r="M49" s="4"/>
      <c r="N49" s="138"/>
    </row>
    <row r="50" spans="12:14" ht="18" customHeight="1">
      <c r="L50" s="138"/>
      <c r="M50" s="4"/>
      <c r="N50" s="138"/>
    </row>
    <row r="51" spans="12:14" ht="18" customHeight="1">
      <c r="L51" s="138"/>
      <c r="M51" s="4"/>
      <c r="N51" s="138"/>
    </row>
    <row r="52" spans="12:14" ht="18" customHeight="1">
      <c r="L52" s="138"/>
      <c r="M52" s="4"/>
      <c r="N52" s="138"/>
    </row>
    <row r="53" spans="12:14" ht="18" customHeight="1">
      <c r="L53" s="138"/>
      <c r="M53" s="4"/>
      <c r="N53" s="138"/>
    </row>
    <row r="54" spans="12:14" ht="18" customHeight="1">
      <c r="L54" s="138"/>
      <c r="M54" s="4"/>
      <c r="N54" s="138"/>
    </row>
    <row r="55" spans="12:14" ht="18" customHeight="1">
      <c r="L55" s="138"/>
      <c r="M55" s="4"/>
      <c r="N55" s="138"/>
    </row>
    <row r="56" spans="12:14" ht="18" customHeight="1">
      <c r="L56" s="138"/>
      <c r="M56" s="4"/>
      <c r="N56" s="138"/>
    </row>
    <row r="57" spans="12:14" ht="18" customHeight="1">
      <c r="L57" s="138"/>
      <c r="M57" s="4"/>
      <c r="N57" s="138"/>
    </row>
    <row r="58" spans="12:14" ht="18" customHeight="1">
      <c r="L58" s="138"/>
      <c r="M58" s="4"/>
      <c r="N58" s="138"/>
    </row>
    <row r="59" spans="12:14" ht="18" customHeight="1">
      <c r="L59" s="138"/>
      <c r="M59" s="4"/>
      <c r="N59" s="138"/>
    </row>
    <row r="60" spans="12:14" ht="18" customHeight="1">
      <c r="L60" s="138"/>
      <c r="M60" s="4"/>
      <c r="N60" s="138"/>
    </row>
    <row r="61" spans="12:14" ht="18" customHeight="1">
      <c r="L61" s="138"/>
      <c r="M61" s="4"/>
      <c r="N61" s="138"/>
    </row>
    <row r="62" spans="12:14" ht="18" customHeight="1">
      <c r="L62" s="138"/>
      <c r="M62" s="4"/>
      <c r="N62" s="138"/>
    </row>
    <row r="63" spans="12:14" ht="18" customHeight="1">
      <c r="L63" s="138"/>
      <c r="M63" s="4"/>
      <c r="N63" s="138"/>
    </row>
    <row r="64" spans="12:14" ht="18" customHeight="1">
      <c r="L64" s="138"/>
      <c r="M64" s="4"/>
      <c r="N64" s="138"/>
    </row>
    <row r="65" spans="12:14" ht="18" customHeight="1">
      <c r="L65" s="138"/>
      <c r="M65" s="4"/>
      <c r="N65" s="138"/>
    </row>
    <row r="66" spans="12:14" ht="18" customHeight="1">
      <c r="L66" s="138"/>
      <c r="M66" s="4"/>
      <c r="N66" s="138"/>
    </row>
    <row r="67" spans="12:14" ht="18" customHeight="1">
      <c r="L67" s="138"/>
      <c r="M67" s="4"/>
      <c r="N67" s="138"/>
    </row>
    <row r="68" spans="12:14" ht="18" customHeight="1">
      <c r="L68" s="138"/>
      <c r="M68" s="4"/>
      <c r="N68" s="138"/>
    </row>
    <row r="69" spans="12:14" ht="18" customHeight="1">
      <c r="L69" s="138"/>
      <c r="M69" s="4"/>
      <c r="N69" s="138"/>
    </row>
    <row r="70" spans="12:14" ht="18" customHeight="1">
      <c r="L70" s="138"/>
      <c r="M70" s="4"/>
      <c r="N70" s="138"/>
    </row>
    <row r="71" spans="12:14" ht="18" customHeight="1">
      <c r="L71" s="138"/>
      <c r="M71" s="4"/>
      <c r="N71" s="138"/>
    </row>
    <row r="72" spans="12:14" ht="18" customHeight="1">
      <c r="L72" s="138"/>
      <c r="M72" s="4"/>
      <c r="N72" s="138"/>
    </row>
    <row r="73" spans="12:14" ht="18" customHeight="1">
      <c r="L73" s="138"/>
      <c r="M73" s="4"/>
      <c r="N73" s="138"/>
    </row>
    <row r="74" spans="12:14" ht="18" customHeight="1">
      <c r="L74" s="138"/>
      <c r="M74" s="4"/>
      <c r="N74" s="138"/>
    </row>
    <row r="75" spans="12:14" ht="18" customHeight="1">
      <c r="L75" s="138"/>
      <c r="M75" s="4"/>
      <c r="N75" s="138"/>
    </row>
    <row r="76" spans="12:14" ht="18" customHeight="1">
      <c r="L76" s="138"/>
      <c r="M76" s="4"/>
      <c r="N76" s="138"/>
    </row>
    <row r="77" spans="12:14" ht="18" customHeight="1">
      <c r="L77" s="138"/>
      <c r="M77" s="4"/>
      <c r="N77" s="138"/>
    </row>
    <row r="78" spans="12:14" ht="18" customHeight="1">
      <c r="L78" s="138"/>
      <c r="M78" s="4"/>
      <c r="N78" s="138"/>
    </row>
    <row r="79" spans="12:14" ht="18" customHeight="1">
      <c r="L79" s="138"/>
      <c r="M79" s="4"/>
      <c r="N79" s="138"/>
    </row>
    <row r="80" spans="12:14" ht="18" customHeight="1">
      <c r="L80" s="138"/>
      <c r="M80" s="4"/>
      <c r="N80" s="138"/>
    </row>
    <row r="81" spans="12:14" ht="18" customHeight="1">
      <c r="L81" s="138"/>
      <c r="M81" s="4"/>
      <c r="N81" s="138"/>
    </row>
    <row r="82" spans="12:14" ht="18" customHeight="1">
      <c r="L82" s="138"/>
      <c r="M82" s="4"/>
      <c r="N82" s="138"/>
    </row>
    <row r="83" spans="12:14" ht="18" customHeight="1">
      <c r="L83" s="138"/>
      <c r="M83" s="4"/>
      <c r="N83" s="138"/>
    </row>
    <row r="84" spans="12:14" ht="18" customHeight="1">
      <c r="L84" s="138"/>
      <c r="M84" s="4"/>
      <c r="N84" s="138"/>
    </row>
    <row r="85" spans="12:14" ht="18" customHeight="1">
      <c r="L85" s="138"/>
      <c r="M85" s="4"/>
      <c r="N85" s="138"/>
    </row>
    <row r="86" spans="12:14" ht="18" customHeight="1">
      <c r="L86" s="138"/>
      <c r="M86" s="4"/>
      <c r="N86" s="138"/>
    </row>
    <row r="87" spans="12:14" ht="18" customHeight="1">
      <c r="L87" s="138"/>
      <c r="M87" s="4"/>
      <c r="N87" s="138"/>
    </row>
    <row r="88" spans="12:14" ht="18" customHeight="1">
      <c r="L88" s="138"/>
      <c r="M88" s="4"/>
      <c r="N88" s="138"/>
    </row>
    <row r="89" spans="12:14" ht="18" customHeight="1">
      <c r="L89" s="138"/>
      <c r="M89" s="4"/>
      <c r="N89" s="138"/>
    </row>
    <row r="90" spans="12:14" ht="18" customHeight="1">
      <c r="L90" s="138"/>
      <c r="M90" s="4"/>
      <c r="N90" s="138"/>
    </row>
    <row r="91" spans="12:14" ht="18" customHeight="1">
      <c r="L91" s="138"/>
      <c r="M91" s="4"/>
      <c r="N91" s="138"/>
    </row>
    <row r="92" spans="12:14" ht="18" customHeight="1">
      <c r="L92" s="138"/>
      <c r="M92" s="4"/>
      <c r="N92" s="138"/>
    </row>
    <row r="93" spans="12:14" ht="18" customHeight="1">
      <c r="L93" s="138"/>
      <c r="M93" s="4"/>
      <c r="N93" s="138"/>
    </row>
    <row r="94" spans="12:14" ht="18" customHeight="1">
      <c r="L94" s="138"/>
      <c r="M94" s="4"/>
      <c r="N94" s="138"/>
    </row>
    <row r="95" spans="12:14" ht="18" customHeight="1">
      <c r="L95" s="138"/>
      <c r="M95" s="4"/>
      <c r="N95" s="138"/>
    </row>
    <row r="96" spans="12:14" ht="18" customHeight="1">
      <c r="L96" s="138"/>
      <c r="M96" s="4"/>
      <c r="N96" s="138"/>
    </row>
    <row r="97" spans="12:14" ht="18" customHeight="1">
      <c r="L97" s="138"/>
      <c r="M97" s="4"/>
      <c r="N97" s="138"/>
    </row>
    <row r="98" spans="12:14" ht="18" customHeight="1">
      <c r="L98" s="138"/>
      <c r="M98" s="4"/>
      <c r="N98" s="138"/>
    </row>
    <row r="99" spans="12:14" ht="18" customHeight="1">
      <c r="L99" s="138"/>
      <c r="M99" s="4"/>
      <c r="N99" s="138"/>
    </row>
    <row r="100" spans="12:14" ht="18" customHeight="1">
      <c r="L100" s="138"/>
      <c r="M100" s="4"/>
      <c r="N100" s="138"/>
    </row>
    <row r="101" spans="12:14" ht="18" customHeight="1">
      <c r="L101" s="138"/>
      <c r="M101" s="4"/>
      <c r="N101" s="138"/>
    </row>
    <row r="102" spans="12:14" ht="18" customHeight="1">
      <c r="L102" s="138"/>
      <c r="M102" s="4"/>
      <c r="N102" s="138"/>
    </row>
    <row r="103" spans="12:14" ht="18" customHeight="1">
      <c r="L103" s="138"/>
      <c r="M103" s="4"/>
      <c r="N103" s="138"/>
    </row>
    <row r="104" spans="12:14" ht="18" customHeight="1">
      <c r="L104" s="138"/>
      <c r="M104" s="4"/>
      <c r="N104" s="138"/>
    </row>
    <row r="105" spans="12:14" ht="18" customHeight="1">
      <c r="L105" s="138"/>
      <c r="M105" s="4"/>
      <c r="N105" s="138"/>
    </row>
    <row r="106" spans="12:14" ht="18" customHeight="1">
      <c r="L106" s="138"/>
      <c r="M106" s="4"/>
      <c r="N106" s="138"/>
    </row>
    <row r="107" spans="12:14" ht="18" customHeight="1">
      <c r="L107" s="138"/>
      <c r="M107" s="4"/>
      <c r="N107" s="138"/>
    </row>
    <row r="108" spans="12:14" ht="18" customHeight="1">
      <c r="L108" s="138"/>
      <c r="M108" s="4"/>
      <c r="N108" s="138"/>
    </row>
    <row r="109" spans="12:14" ht="18" customHeight="1">
      <c r="L109" s="138"/>
      <c r="M109" s="4"/>
      <c r="N109" s="138"/>
    </row>
    <row r="110" spans="12:14" ht="18" customHeight="1">
      <c r="L110" s="138"/>
      <c r="M110" s="4"/>
      <c r="N110" s="138"/>
    </row>
    <row r="111" spans="12:14" ht="18" customHeight="1">
      <c r="L111" s="138"/>
      <c r="M111" s="4"/>
      <c r="N111" s="138"/>
    </row>
    <row r="112" spans="12:14" ht="18" customHeight="1">
      <c r="L112" s="138"/>
      <c r="M112" s="4"/>
      <c r="N112" s="138"/>
    </row>
    <row r="113" spans="12:14" ht="18" customHeight="1">
      <c r="L113" s="138"/>
      <c r="M113" s="4"/>
      <c r="N113" s="138"/>
    </row>
    <row r="114" spans="12:14" ht="18" customHeight="1">
      <c r="L114" s="138"/>
      <c r="M114" s="4"/>
      <c r="N114" s="138"/>
    </row>
    <row r="115" spans="12:14" ht="18" customHeight="1">
      <c r="L115" s="138"/>
      <c r="M115" s="4"/>
      <c r="N115" s="138"/>
    </row>
    <row r="116" spans="12:14" ht="18" customHeight="1">
      <c r="L116" s="138"/>
      <c r="M116" s="4"/>
      <c r="N116" s="138"/>
    </row>
    <row r="117" spans="12:14" ht="18" customHeight="1">
      <c r="L117" s="138"/>
      <c r="M117" s="4"/>
      <c r="N117" s="138"/>
    </row>
    <row r="118" spans="12:14" ht="18" customHeight="1">
      <c r="L118" s="138"/>
      <c r="M118" s="4"/>
      <c r="N118" s="138"/>
    </row>
    <row r="119" spans="12:14" ht="18" customHeight="1">
      <c r="L119" s="138"/>
      <c r="M119" s="4"/>
      <c r="N119" s="138"/>
    </row>
    <row r="120" spans="12:14" ht="18" customHeight="1">
      <c r="L120" s="138"/>
      <c r="M120" s="4"/>
      <c r="N120" s="138"/>
    </row>
    <row r="121" spans="12:14" ht="18" customHeight="1">
      <c r="L121" s="138"/>
      <c r="M121" s="4"/>
      <c r="N121" s="138"/>
    </row>
    <row r="122" spans="12:14" ht="18" customHeight="1">
      <c r="L122" s="138"/>
      <c r="M122" s="4"/>
      <c r="N122" s="138"/>
    </row>
    <row r="123" spans="12:14" ht="18" customHeight="1">
      <c r="L123" s="138"/>
      <c r="M123" s="4"/>
      <c r="N123" s="138"/>
    </row>
    <row r="124" spans="12:14" ht="18" customHeight="1">
      <c r="L124" s="138"/>
      <c r="M124" s="4"/>
      <c r="N124" s="138"/>
    </row>
    <row r="125" spans="12:14" ht="18" customHeight="1">
      <c r="L125" s="138"/>
      <c r="M125" s="4"/>
      <c r="N125" s="138"/>
    </row>
    <row r="126" spans="12:14" ht="18" customHeight="1">
      <c r="L126" s="138"/>
      <c r="M126" s="4"/>
      <c r="N126" s="138"/>
    </row>
    <row r="127" spans="12:14" ht="18" customHeight="1">
      <c r="L127" s="138"/>
      <c r="M127" s="4"/>
      <c r="N127" s="138"/>
    </row>
    <row r="128" spans="12:14" ht="18" customHeight="1">
      <c r="L128" s="138"/>
      <c r="M128" s="4"/>
      <c r="N128" s="138"/>
    </row>
    <row r="129" spans="12:14" ht="18" customHeight="1">
      <c r="L129" s="138"/>
      <c r="M129" s="4"/>
      <c r="N129" s="138"/>
    </row>
    <row r="130" spans="12:14" ht="18" customHeight="1">
      <c r="L130" s="138"/>
      <c r="M130" s="4"/>
      <c r="N130" s="138"/>
    </row>
    <row r="131" spans="12:14" ht="18" customHeight="1">
      <c r="L131" s="138"/>
      <c r="M131" s="4"/>
      <c r="N131" s="138"/>
    </row>
    <row r="132" spans="12:14" ht="18" customHeight="1">
      <c r="L132" s="138"/>
      <c r="M132" s="4"/>
      <c r="N132" s="138"/>
    </row>
  </sheetData>
  <sheetProtection/>
  <mergeCells count="1">
    <mergeCell ref="D3:G3"/>
  </mergeCells>
  <printOptions/>
  <pageMargins left="0.75" right="0.75" top="0.48" bottom="0.37" header="0.28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24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9.140625" style="124" customWidth="1"/>
    <col min="2" max="2" width="14.140625" style="124" customWidth="1"/>
    <col min="3" max="3" width="11.7109375" style="124" customWidth="1"/>
    <col min="4" max="4" width="10.57421875" style="124" customWidth="1"/>
    <col min="5" max="5" width="10.421875" style="124" customWidth="1"/>
    <col min="6" max="6" width="10.8515625" style="124" customWidth="1"/>
    <col min="7" max="8" width="11.7109375" style="124" customWidth="1"/>
    <col min="9" max="9" width="10.57421875" style="124" customWidth="1"/>
    <col min="10" max="10" width="10.7109375" style="124" customWidth="1"/>
    <col min="11" max="16384" width="9.140625" style="124" customWidth="1"/>
  </cols>
  <sheetData>
    <row r="1" ht="23.25">
      <c r="A1" s="123" t="s">
        <v>1134</v>
      </c>
    </row>
    <row r="3" spans="1:10" ht="23.25">
      <c r="A3" s="125" t="s">
        <v>47</v>
      </c>
      <c r="B3" s="125" t="s">
        <v>1102</v>
      </c>
      <c r="C3" s="125">
        <v>2547</v>
      </c>
      <c r="D3" s="125">
        <v>2548</v>
      </c>
      <c r="E3" s="125">
        <v>2549</v>
      </c>
      <c r="F3" s="125">
        <v>2550</v>
      </c>
      <c r="G3" s="125">
        <v>2551</v>
      </c>
      <c r="H3" s="125">
        <v>2552</v>
      </c>
      <c r="I3" s="125">
        <v>2553</v>
      </c>
      <c r="J3" s="125">
        <v>2554</v>
      </c>
    </row>
    <row r="4" spans="1:10" ht="23.25">
      <c r="A4" s="126">
        <v>1</v>
      </c>
      <c r="B4" s="127" t="s">
        <v>57</v>
      </c>
      <c r="C4" s="128">
        <v>154476</v>
      </c>
      <c r="D4" s="128">
        <v>152980</v>
      </c>
      <c r="E4" s="128">
        <v>153567</v>
      </c>
      <c r="F4" s="128">
        <v>154080</v>
      </c>
      <c r="G4" s="128">
        <v>154721</v>
      </c>
      <c r="H4" s="128">
        <v>154697</v>
      </c>
      <c r="I4" s="128">
        <v>155114</v>
      </c>
      <c r="J4" s="128">
        <v>155433</v>
      </c>
    </row>
    <row r="5" spans="1:10" ht="23.25">
      <c r="A5" s="126">
        <v>2</v>
      </c>
      <c r="B5" s="129" t="s">
        <v>61</v>
      </c>
      <c r="C5" s="128">
        <v>99917</v>
      </c>
      <c r="D5" s="128">
        <v>98895</v>
      </c>
      <c r="E5" s="128">
        <v>99024</v>
      </c>
      <c r="F5" s="128">
        <v>99014</v>
      </c>
      <c r="G5" s="128">
        <v>99084</v>
      </c>
      <c r="H5" s="128">
        <v>98888</v>
      </c>
      <c r="I5" s="128">
        <v>98856</v>
      </c>
      <c r="J5" s="128">
        <v>98905</v>
      </c>
    </row>
    <row r="6" spans="1:10" ht="23.25">
      <c r="A6" s="126">
        <v>3</v>
      </c>
      <c r="B6" s="129" t="s">
        <v>63</v>
      </c>
      <c r="C6" s="128">
        <v>52879</v>
      </c>
      <c r="D6" s="128">
        <v>52705</v>
      </c>
      <c r="E6" s="128">
        <v>52744</v>
      </c>
      <c r="F6" s="128">
        <v>52826</v>
      </c>
      <c r="G6" s="128">
        <v>53043</v>
      </c>
      <c r="H6" s="128">
        <v>53080</v>
      </c>
      <c r="I6" s="128">
        <v>53123</v>
      </c>
      <c r="J6" s="128">
        <v>53366</v>
      </c>
    </row>
    <row r="7" spans="1:10" ht="23.25">
      <c r="A7" s="126">
        <v>4</v>
      </c>
      <c r="B7" s="129" t="s">
        <v>64</v>
      </c>
      <c r="C7" s="128">
        <v>81655</v>
      </c>
      <c r="D7" s="128">
        <v>81785</v>
      </c>
      <c r="E7" s="128">
        <v>81749</v>
      </c>
      <c r="F7" s="128">
        <v>81463</v>
      </c>
      <c r="G7" s="128">
        <v>81256</v>
      </c>
      <c r="H7" s="128">
        <v>81255</v>
      </c>
      <c r="I7" s="128">
        <v>81357</v>
      </c>
      <c r="J7" s="128">
        <v>81444</v>
      </c>
    </row>
    <row r="8" spans="1:10" ht="23.25">
      <c r="A8" s="126">
        <v>5</v>
      </c>
      <c r="B8" s="129" t="s">
        <v>65</v>
      </c>
      <c r="C8" s="128">
        <v>69309</v>
      </c>
      <c r="D8" s="128">
        <v>68510</v>
      </c>
      <c r="E8" s="128">
        <v>68431</v>
      </c>
      <c r="F8" s="128">
        <v>68327</v>
      </c>
      <c r="G8" s="128">
        <v>67941</v>
      </c>
      <c r="H8" s="128">
        <v>67799</v>
      </c>
      <c r="I8" s="128">
        <v>68104</v>
      </c>
      <c r="J8" s="128">
        <v>68229</v>
      </c>
    </row>
    <row r="9" spans="1:10" ht="23.25">
      <c r="A9" s="126">
        <v>6</v>
      </c>
      <c r="B9" s="129" t="s">
        <v>66</v>
      </c>
      <c r="C9" s="128">
        <v>77027</v>
      </c>
      <c r="D9" s="128">
        <v>75280</v>
      </c>
      <c r="E9" s="128">
        <v>75140</v>
      </c>
      <c r="F9" s="128">
        <v>74967</v>
      </c>
      <c r="G9" s="128">
        <v>74616</v>
      </c>
      <c r="H9" s="128">
        <v>74329</v>
      </c>
      <c r="I9" s="128">
        <v>74168</v>
      </c>
      <c r="J9" s="128">
        <v>74109</v>
      </c>
    </row>
    <row r="10" spans="1:10" ht="23.25">
      <c r="A10" s="126">
        <v>7</v>
      </c>
      <c r="B10" s="129" t="s">
        <v>67</v>
      </c>
      <c r="C10" s="128">
        <v>107857</v>
      </c>
      <c r="D10" s="128">
        <v>108151</v>
      </c>
      <c r="E10" s="128">
        <v>108348</v>
      </c>
      <c r="F10" s="128">
        <v>108229</v>
      </c>
      <c r="G10" s="128">
        <v>107449</v>
      </c>
      <c r="H10" s="128">
        <v>107569</v>
      </c>
      <c r="I10" s="128">
        <v>107664</v>
      </c>
      <c r="J10" s="128">
        <v>107838</v>
      </c>
    </row>
    <row r="11" spans="1:10" ht="23.25">
      <c r="A11" s="126">
        <v>8</v>
      </c>
      <c r="B11" s="129" t="s">
        <v>68</v>
      </c>
      <c r="C11" s="128">
        <v>56662</v>
      </c>
      <c r="D11" s="128">
        <v>56766</v>
      </c>
      <c r="E11" s="128">
        <v>56917</v>
      </c>
      <c r="F11" s="128">
        <v>57039</v>
      </c>
      <c r="G11" s="128">
        <v>57205</v>
      </c>
      <c r="H11" s="128">
        <v>57300</v>
      </c>
      <c r="I11" s="128">
        <v>57410</v>
      </c>
      <c r="J11" s="128">
        <v>57602</v>
      </c>
    </row>
    <row r="12" spans="1:10" ht="23.25">
      <c r="A12" s="126">
        <v>9</v>
      </c>
      <c r="B12" s="129" t="s">
        <v>69</v>
      </c>
      <c r="C12" s="128">
        <v>64680</v>
      </c>
      <c r="D12" s="128">
        <v>64450</v>
      </c>
      <c r="E12" s="128">
        <v>64646</v>
      </c>
      <c r="F12" s="128">
        <v>64732</v>
      </c>
      <c r="G12" s="128">
        <v>64988</v>
      </c>
      <c r="H12" s="128">
        <v>65037</v>
      </c>
      <c r="I12" s="128">
        <v>65214</v>
      </c>
      <c r="J12" s="128">
        <v>65436</v>
      </c>
    </row>
    <row r="13" spans="1:10" ht="23.25">
      <c r="A13" s="126">
        <v>10</v>
      </c>
      <c r="B13" s="129" t="s">
        <v>70</v>
      </c>
      <c r="C13" s="128">
        <v>124013</v>
      </c>
      <c r="D13" s="128">
        <v>122410</v>
      </c>
      <c r="E13" s="128">
        <v>122100</v>
      </c>
      <c r="F13" s="128">
        <v>121650</v>
      </c>
      <c r="G13" s="128">
        <v>121280</v>
      </c>
      <c r="H13" s="128">
        <v>120896</v>
      </c>
      <c r="I13" s="128">
        <v>120734</v>
      </c>
      <c r="J13" s="128">
        <v>120914</v>
      </c>
    </row>
    <row r="14" spans="1:10" ht="23.25">
      <c r="A14" s="126">
        <v>11</v>
      </c>
      <c r="B14" s="129" t="s">
        <v>71</v>
      </c>
      <c r="C14" s="128">
        <v>118258</v>
      </c>
      <c r="D14" s="128">
        <v>116703</v>
      </c>
      <c r="E14" s="128">
        <v>116853</v>
      </c>
      <c r="F14" s="128">
        <v>116899</v>
      </c>
      <c r="G14" s="128">
        <v>117048</v>
      </c>
      <c r="H14" s="128">
        <v>116917</v>
      </c>
      <c r="I14" s="128">
        <v>116793</v>
      </c>
      <c r="J14" s="128">
        <v>116695</v>
      </c>
    </row>
    <row r="15" spans="1:10" ht="23.25">
      <c r="A15" s="126">
        <v>12</v>
      </c>
      <c r="B15" s="129" t="s">
        <v>72</v>
      </c>
      <c r="C15" s="128">
        <v>24007</v>
      </c>
      <c r="D15" s="128">
        <v>23815</v>
      </c>
      <c r="E15" s="128">
        <v>23751</v>
      </c>
      <c r="F15" s="128">
        <v>23604</v>
      </c>
      <c r="G15" s="128">
        <v>23541</v>
      </c>
      <c r="H15" s="128">
        <v>23481</v>
      </c>
      <c r="I15" s="128">
        <v>23413</v>
      </c>
      <c r="J15" s="128">
        <v>23384</v>
      </c>
    </row>
    <row r="16" spans="1:10" ht="23.25">
      <c r="A16" s="126">
        <v>13</v>
      </c>
      <c r="B16" s="129" t="s">
        <v>73</v>
      </c>
      <c r="C16" s="128">
        <v>27520</v>
      </c>
      <c r="D16" s="128">
        <v>27295</v>
      </c>
      <c r="E16" s="128">
        <v>27420</v>
      </c>
      <c r="F16" s="128">
        <v>27561</v>
      </c>
      <c r="G16" s="128">
        <v>27670</v>
      </c>
      <c r="H16" s="128">
        <v>27658</v>
      </c>
      <c r="I16" s="128">
        <v>27765</v>
      </c>
      <c r="J16" s="128">
        <v>27838</v>
      </c>
    </row>
    <row r="17" spans="1:10" ht="23.25">
      <c r="A17" s="126">
        <v>14</v>
      </c>
      <c r="B17" s="129" t="s">
        <v>74</v>
      </c>
      <c r="C17" s="128">
        <v>75431</v>
      </c>
      <c r="D17" s="128">
        <v>74492</v>
      </c>
      <c r="E17" s="128">
        <v>74711</v>
      </c>
      <c r="F17" s="128">
        <v>74903</v>
      </c>
      <c r="G17" s="128">
        <v>74587</v>
      </c>
      <c r="H17" s="128">
        <v>74504</v>
      </c>
      <c r="I17" s="128">
        <v>74492</v>
      </c>
      <c r="J17" s="128">
        <v>74568</v>
      </c>
    </row>
    <row r="18" spans="1:10" ht="23.25">
      <c r="A18" s="126">
        <v>15</v>
      </c>
      <c r="B18" s="129" t="s">
        <v>75</v>
      </c>
      <c r="C18" s="128">
        <v>22476</v>
      </c>
      <c r="D18" s="128">
        <v>22466</v>
      </c>
      <c r="E18" s="128">
        <v>22463</v>
      </c>
      <c r="F18" s="128">
        <v>22498</v>
      </c>
      <c r="G18" s="128">
        <v>22478</v>
      </c>
      <c r="H18" s="128">
        <v>22471</v>
      </c>
      <c r="I18" s="128">
        <v>22490</v>
      </c>
      <c r="J18" s="128">
        <v>22661</v>
      </c>
    </row>
    <row r="19" spans="1:10" ht="23.25">
      <c r="A19" s="126">
        <v>16</v>
      </c>
      <c r="B19" s="129" t="s">
        <v>76</v>
      </c>
      <c r="C19" s="128">
        <v>39037</v>
      </c>
      <c r="D19" s="128">
        <v>37856</v>
      </c>
      <c r="E19" s="128">
        <v>37161</v>
      </c>
      <c r="F19" s="128">
        <v>37072</v>
      </c>
      <c r="G19" s="128">
        <v>36954</v>
      </c>
      <c r="H19" s="128">
        <v>36964</v>
      </c>
      <c r="I19" s="128">
        <v>36991</v>
      </c>
      <c r="J19" s="128">
        <v>36948</v>
      </c>
    </row>
    <row r="20" spans="1:10" ht="23.25">
      <c r="A20" s="126">
        <v>17</v>
      </c>
      <c r="B20" s="129" t="s">
        <v>77</v>
      </c>
      <c r="C20" s="128">
        <v>48036</v>
      </c>
      <c r="D20" s="128">
        <v>47984</v>
      </c>
      <c r="E20" s="128">
        <v>47832</v>
      </c>
      <c r="F20" s="128">
        <v>47645</v>
      </c>
      <c r="G20" s="128">
        <v>47505</v>
      </c>
      <c r="H20" s="128">
        <v>47281</v>
      </c>
      <c r="I20" s="128">
        <v>47367</v>
      </c>
      <c r="J20" s="128">
        <v>47304</v>
      </c>
    </row>
    <row r="21" spans="1:10" ht="23.25">
      <c r="A21" s="126">
        <v>18</v>
      </c>
      <c r="B21" s="129" t="s">
        <v>97</v>
      </c>
      <c r="C21" s="128">
        <v>28239</v>
      </c>
      <c r="D21" s="128">
        <v>27795</v>
      </c>
      <c r="E21" s="128">
        <v>27859</v>
      </c>
      <c r="F21" s="128">
        <v>27795</v>
      </c>
      <c r="G21" s="128">
        <v>27825</v>
      </c>
      <c r="H21" s="128">
        <v>27761</v>
      </c>
      <c r="I21" s="128">
        <v>27889</v>
      </c>
      <c r="J21" s="128">
        <v>27933</v>
      </c>
    </row>
    <row r="22" spans="1:10" ht="23.25">
      <c r="A22" s="126">
        <v>19</v>
      </c>
      <c r="B22" s="129" t="s">
        <v>98</v>
      </c>
      <c r="C22" s="128">
        <v>26252</v>
      </c>
      <c r="D22" s="128">
        <v>25590</v>
      </c>
      <c r="E22" s="128">
        <v>25696</v>
      </c>
      <c r="F22" s="128">
        <v>25657</v>
      </c>
      <c r="G22" s="128">
        <v>25469</v>
      </c>
      <c r="H22" s="128">
        <v>25350</v>
      </c>
      <c r="I22" s="128">
        <v>25314</v>
      </c>
      <c r="J22" s="128">
        <v>25239</v>
      </c>
    </row>
    <row r="23" spans="1:10" ht="23.25">
      <c r="A23" s="126">
        <v>20</v>
      </c>
      <c r="B23" s="129" t="s">
        <v>99</v>
      </c>
      <c r="C23" s="128">
        <v>24658</v>
      </c>
      <c r="D23" s="128">
        <v>24322</v>
      </c>
      <c r="E23" s="128">
        <v>24260</v>
      </c>
      <c r="F23" s="128">
        <v>24086</v>
      </c>
      <c r="G23" s="128">
        <v>23929</v>
      </c>
      <c r="H23" s="128">
        <v>23975</v>
      </c>
      <c r="I23" s="128">
        <v>23901</v>
      </c>
      <c r="J23" s="128">
        <v>23862</v>
      </c>
    </row>
    <row r="24" spans="1:10" ht="26.25">
      <c r="A24" s="130"/>
      <c r="B24" s="130" t="s">
        <v>38</v>
      </c>
      <c r="C24" s="131">
        <f aca="true" t="shared" si="0" ref="C24:J24">SUM(C4:C23)</f>
        <v>1322389</v>
      </c>
      <c r="D24" s="131">
        <f t="shared" si="0"/>
        <v>1310250</v>
      </c>
      <c r="E24" s="131">
        <f t="shared" si="0"/>
        <v>1310672</v>
      </c>
      <c r="F24" s="131">
        <f t="shared" si="0"/>
        <v>1310047</v>
      </c>
      <c r="G24" s="131">
        <f t="shared" si="0"/>
        <v>1308589</v>
      </c>
      <c r="H24" s="131">
        <f t="shared" si="0"/>
        <v>1307212</v>
      </c>
      <c r="I24" s="131">
        <f t="shared" si="0"/>
        <v>1308159</v>
      </c>
      <c r="J24" s="131">
        <f t="shared" si="0"/>
        <v>1309708</v>
      </c>
    </row>
  </sheetData>
  <sheetProtection/>
  <printOptions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AC27"/>
  <sheetViews>
    <sheetView tabSelected="1" zoomScale="95" zoomScaleNormal="95" zoomScalePageLayoutView="0" workbookViewId="0" topLeftCell="A1">
      <selection activeCell="F25" sqref="F25"/>
    </sheetView>
  </sheetViews>
  <sheetFormatPr defaultColWidth="9.140625" defaultRowHeight="21.75"/>
  <cols>
    <col min="1" max="1" width="5.421875" style="152" customWidth="1"/>
    <col min="2" max="2" width="6.00390625" style="152" customWidth="1"/>
    <col min="3" max="3" width="13.28125" style="152" customWidth="1"/>
    <col min="4" max="4" width="9.140625" style="152" customWidth="1"/>
    <col min="5" max="5" width="9.28125" style="152" bestFit="1" customWidth="1"/>
    <col min="6" max="6" width="12.140625" style="152" customWidth="1"/>
    <col min="7" max="8" width="6.7109375" style="152" customWidth="1"/>
    <col min="9" max="9" width="9.8515625" style="152" customWidth="1"/>
    <col min="10" max="10" width="6.57421875" style="152" customWidth="1"/>
    <col min="11" max="11" width="9.28125" style="152" bestFit="1" customWidth="1"/>
    <col min="12" max="12" width="6.28125" style="152" customWidth="1"/>
    <col min="13" max="13" width="6.57421875" style="152" customWidth="1"/>
    <col min="14" max="14" width="9.421875" style="152" bestFit="1" customWidth="1"/>
    <col min="15" max="15" width="8.00390625" style="152" customWidth="1"/>
    <col min="16" max="16" width="1.8515625" style="152" customWidth="1"/>
    <col min="17" max="17" width="13.28125" style="152" customWidth="1"/>
    <col min="18" max="18" width="9.140625" style="152" customWidth="1"/>
    <col min="19" max="20" width="1.8515625" style="152" customWidth="1"/>
    <col min="21" max="21" width="5.00390625" style="152" customWidth="1"/>
    <col min="22" max="16384" width="9.140625" style="152" customWidth="1"/>
  </cols>
  <sheetData>
    <row r="1" ht="9.75" customHeight="1"/>
    <row r="2" spans="2:13" ht="26.25">
      <c r="B2" s="159"/>
      <c r="C2" s="190" t="s">
        <v>41</v>
      </c>
      <c r="D2" s="190" t="s">
        <v>1135</v>
      </c>
      <c r="E2" s="191"/>
      <c r="F2" s="191"/>
      <c r="G2" s="152" t="s">
        <v>40</v>
      </c>
      <c r="H2" s="152" t="s">
        <v>40</v>
      </c>
      <c r="I2" s="152" t="s">
        <v>40</v>
      </c>
      <c r="J2" s="193" t="s">
        <v>1136</v>
      </c>
      <c r="M2" s="192" t="s">
        <v>42</v>
      </c>
    </row>
    <row r="3" spans="2:15" ht="21.75">
      <c r="B3" s="161"/>
      <c r="C3" s="161" t="s">
        <v>1103</v>
      </c>
      <c r="D3" s="162" t="s">
        <v>43</v>
      </c>
      <c r="E3" s="163"/>
      <c r="F3" s="164"/>
      <c r="G3" s="161"/>
      <c r="H3" s="161"/>
      <c r="I3" s="165"/>
      <c r="J3" s="166" t="s">
        <v>1137</v>
      </c>
      <c r="K3" s="167" t="s">
        <v>44</v>
      </c>
      <c r="L3" s="168"/>
      <c r="M3" s="169"/>
      <c r="N3" s="170" t="s">
        <v>45</v>
      </c>
      <c r="O3" s="171" t="s">
        <v>46</v>
      </c>
    </row>
    <row r="4" spans="1:15" ht="21.75">
      <c r="A4" s="159"/>
      <c r="B4" s="172" t="s">
        <v>47</v>
      </c>
      <c r="C4" s="173" t="s">
        <v>40</v>
      </c>
      <c r="D4" s="174" t="s">
        <v>48</v>
      </c>
      <c r="E4" s="174" t="s">
        <v>49</v>
      </c>
      <c r="F4" s="174" t="s">
        <v>50</v>
      </c>
      <c r="G4" s="175" t="s">
        <v>34</v>
      </c>
      <c r="H4" s="176" t="s">
        <v>51</v>
      </c>
      <c r="I4" s="177" t="s">
        <v>39</v>
      </c>
      <c r="J4" s="178" t="s">
        <v>1138</v>
      </c>
      <c r="K4" s="174" t="s">
        <v>52</v>
      </c>
      <c r="L4" s="179" t="s">
        <v>53</v>
      </c>
      <c r="M4" s="179" t="s">
        <v>54</v>
      </c>
      <c r="N4" s="180" t="s">
        <v>55</v>
      </c>
      <c r="O4" s="181" t="s">
        <v>56</v>
      </c>
    </row>
    <row r="5" spans="2:15" ht="21.75">
      <c r="B5" s="173">
        <v>1</v>
      </c>
      <c r="C5" s="173" t="s">
        <v>57</v>
      </c>
      <c r="D5" s="182">
        <v>76393</v>
      </c>
      <c r="E5" s="182">
        <v>79040</v>
      </c>
      <c r="F5" s="182">
        <v>155433</v>
      </c>
      <c r="G5" s="183">
        <v>14</v>
      </c>
      <c r="H5" s="184">
        <v>201</v>
      </c>
      <c r="I5" s="136">
        <v>51490</v>
      </c>
      <c r="J5" s="172">
        <v>18</v>
      </c>
      <c r="K5" s="172">
        <v>1</v>
      </c>
      <c r="L5" s="172" t="s">
        <v>58</v>
      </c>
      <c r="M5" s="172" t="s">
        <v>59</v>
      </c>
      <c r="N5" s="185">
        <v>495.79</v>
      </c>
      <c r="O5" s="173" t="s">
        <v>60</v>
      </c>
    </row>
    <row r="6" spans="2:15" ht="21.75">
      <c r="B6" s="186">
        <v>2</v>
      </c>
      <c r="C6" s="186" t="s">
        <v>61</v>
      </c>
      <c r="D6" s="182">
        <v>49367</v>
      </c>
      <c r="E6" s="182">
        <v>49538</v>
      </c>
      <c r="F6" s="182">
        <v>98905</v>
      </c>
      <c r="G6" s="183">
        <v>13</v>
      </c>
      <c r="H6" s="183">
        <v>174</v>
      </c>
      <c r="I6" s="136">
        <v>25961</v>
      </c>
      <c r="J6" s="174">
        <v>15</v>
      </c>
      <c r="K6" s="174" t="s">
        <v>62</v>
      </c>
      <c r="L6" s="172">
        <v>1</v>
      </c>
      <c r="M6" s="172" t="s">
        <v>59</v>
      </c>
      <c r="N6" s="187">
        <v>580.13</v>
      </c>
      <c r="O6" s="174">
        <v>47</v>
      </c>
    </row>
    <row r="7" spans="2:15" ht="21.75">
      <c r="B7" s="186">
        <v>3</v>
      </c>
      <c r="C7" s="186" t="s">
        <v>63</v>
      </c>
      <c r="D7" s="182">
        <v>26549</v>
      </c>
      <c r="E7" s="182">
        <v>26817</v>
      </c>
      <c r="F7" s="182">
        <v>53366</v>
      </c>
      <c r="G7" s="188">
        <v>8</v>
      </c>
      <c r="H7" s="189">
        <v>100</v>
      </c>
      <c r="I7" s="136">
        <v>12895</v>
      </c>
      <c r="J7" s="174">
        <v>12</v>
      </c>
      <c r="K7" s="174" t="s">
        <v>62</v>
      </c>
      <c r="L7" s="172">
        <v>1</v>
      </c>
      <c r="M7" s="172" t="s">
        <v>59</v>
      </c>
      <c r="N7" s="187">
        <v>356.9</v>
      </c>
      <c r="O7" s="174">
        <v>62</v>
      </c>
    </row>
    <row r="8" spans="2:15" ht="21.75">
      <c r="B8" s="186">
        <v>4</v>
      </c>
      <c r="C8" s="186" t="s">
        <v>64</v>
      </c>
      <c r="D8" s="182">
        <v>40383</v>
      </c>
      <c r="E8" s="182">
        <v>41061</v>
      </c>
      <c r="F8" s="182">
        <v>81444</v>
      </c>
      <c r="G8" s="188">
        <v>12</v>
      </c>
      <c r="H8" s="189">
        <v>150</v>
      </c>
      <c r="I8" s="136">
        <v>19769</v>
      </c>
      <c r="J8" s="174">
        <v>12</v>
      </c>
      <c r="K8" s="174" t="s">
        <v>62</v>
      </c>
      <c r="L8" s="172">
        <v>1</v>
      </c>
      <c r="M8" s="172" t="s">
        <v>59</v>
      </c>
      <c r="N8" s="187">
        <v>521.99</v>
      </c>
      <c r="O8" s="174">
        <v>26</v>
      </c>
    </row>
    <row r="9" spans="2:15" ht="21.75">
      <c r="B9" s="186">
        <v>5</v>
      </c>
      <c r="C9" s="186" t="s">
        <v>65</v>
      </c>
      <c r="D9" s="182">
        <v>34112</v>
      </c>
      <c r="E9" s="182">
        <v>34117</v>
      </c>
      <c r="F9" s="182">
        <v>68229</v>
      </c>
      <c r="G9" s="188">
        <v>12</v>
      </c>
      <c r="H9" s="189">
        <v>147</v>
      </c>
      <c r="I9" s="136">
        <v>17957</v>
      </c>
      <c r="J9" s="174">
        <v>11</v>
      </c>
      <c r="K9" s="174" t="s">
        <v>62</v>
      </c>
      <c r="L9" s="172">
        <v>1</v>
      </c>
      <c r="M9" s="172" t="s">
        <v>59</v>
      </c>
      <c r="N9" s="187">
        <v>346.02</v>
      </c>
      <c r="O9" s="174">
        <v>12</v>
      </c>
    </row>
    <row r="10" spans="2:15" ht="21.75">
      <c r="B10" s="186">
        <v>6</v>
      </c>
      <c r="C10" s="186" t="s">
        <v>66</v>
      </c>
      <c r="D10" s="182">
        <v>37287</v>
      </c>
      <c r="E10" s="182">
        <v>36822</v>
      </c>
      <c r="F10" s="182">
        <v>74109</v>
      </c>
      <c r="G10" s="188">
        <v>13</v>
      </c>
      <c r="H10" s="189">
        <v>160</v>
      </c>
      <c r="I10" s="136">
        <v>18141</v>
      </c>
      <c r="J10" s="174">
        <v>15</v>
      </c>
      <c r="K10" s="174" t="s">
        <v>62</v>
      </c>
      <c r="L10" s="172">
        <v>1</v>
      </c>
      <c r="M10" s="172" t="s">
        <v>59</v>
      </c>
      <c r="N10" s="187">
        <v>485.96</v>
      </c>
      <c r="O10" s="174">
        <v>64</v>
      </c>
    </row>
    <row r="11" spans="2:15" ht="21.75">
      <c r="B11" s="186">
        <v>7</v>
      </c>
      <c r="C11" s="186" t="s">
        <v>67</v>
      </c>
      <c r="D11" s="182">
        <v>53731</v>
      </c>
      <c r="E11" s="182">
        <v>54107</v>
      </c>
      <c r="F11" s="182">
        <v>107838</v>
      </c>
      <c r="G11" s="188">
        <v>14</v>
      </c>
      <c r="H11" s="189">
        <v>196</v>
      </c>
      <c r="I11" s="136">
        <v>27726</v>
      </c>
      <c r="J11" s="174">
        <v>21</v>
      </c>
      <c r="K11" s="174" t="s">
        <v>62</v>
      </c>
      <c r="L11" s="172" t="s">
        <v>59</v>
      </c>
      <c r="M11" s="172">
        <v>1</v>
      </c>
      <c r="N11" s="187">
        <v>719.15</v>
      </c>
      <c r="O11" s="174">
        <v>46</v>
      </c>
    </row>
    <row r="12" spans="2:15" ht="21.75">
      <c r="B12" s="186">
        <v>8</v>
      </c>
      <c r="C12" s="186" t="s">
        <v>68</v>
      </c>
      <c r="D12" s="182">
        <v>28829</v>
      </c>
      <c r="E12" s="182">
        <v>28773</v>
      </c>
      <c r="F12" s="182">
        <v>57602</v>
      </c>
      <c r="G12" s="188">
        <v>9</v>
      </c>
      <c r="H12" s="189">
        <v>112</v>
      </c>
      <c r="I12" s="136">
        <v>13926</v>
      </c>
      <c r="J12" s="174">
        <v>9</v>
      </c>
      <c r="K12" s="174" t="s">
        <v>62</v>
      </c>
      <c r="L12" s="172">
        <v>1</v>
      </c>
      <c r="M12" s="172" t="s">
        <v>59</v>
      </c>
      <c r="N12" s="187">
        <v>394.31</v>
      </c>
      <c r="O12" s="174">
        <v>58</v>
      </c>
    </row>
    <row r="13" spans="2:15" ht="21.75">
      <c r="B13" s="186">
        <v>9</v>
      </c>
      <c r="C13" s="186" t="s">
        <v>69</v>
      </c>
      <c r="D13" s="182">
        <v>32943</v>
      </c>
      <c r="E13" s="182">
        <v>32493</v>
      </c>
      <c r="F13" s="182">
        <v>65436</v>
      </c>
      <c r="G13" s="188">
        <v>9</v>
      </c>
      <c r="H13" s="189">
        <v>120</v>
      </c>
      <c r="I13" s="136">
        <v>16512</v>
      </c>
      <c r="J13" s="174">
        <v>12</v>
      </c>
      <c r="K13" s="174" t="s">
        <v>62</v>
      </c>
      <c r="L13" s="172">
        <v>1</v>
      </c>
      <c r="M13" s="172" t="s">
        <v>59</v>
      </c>
      <c r="N13" s="187">
        <v>599.47</v>
      </c>
      <c r="O13" s="174">
        <v>73</v>
      </c>
    </row>
    <row r="14" spans="2:15" ht="21.75">
      <c r="B14" s="186">
        <v>10</v>
      </c>
      <c r="C14" s="186" t="s">
        <v>70</v>
      </c>
      <c r="D14" s="182">
        <v>60216</v>
      </c>
      <c r="E14" s="182">
        <v>60698</v>
      </c>
      <c r="F14" s="182">
        <v>120914</v>
      </c>
      <c r="G14" s="188">
        <v>18</v>
      </c>
      <c r="H14" s="189">
        <v>235</v>
      </c>
      <c r="I14" s="136">
        <v>28509</v>
      </c>
      <c r="J14" s="174">
        <v>25</v>
      </c>
      <c r="K14" s="174" t="s">
        <v>62</v>
      </c>
      <c r="L14" s="172" t="s">
        <v>59</v>
      </c>
      <c r="M14" s="172">
        <v>1</v>
      </c>
      <c r="N14" s="187">
        <v>792.34</v>
      </c>
      <c r="O14" s="174">
        <v>34</v>
      </c>
    </row>
    <row r="15" spans="2:15" ht="21.75">
      <c r="B15" s="186">
        <v>11</v>
      </c>
      <c r="C15" s="186" t="s">
        <v>71</v>
      </c>
      <c r="D15" s="182">
        <v>58308</v>
      </c>
      <c r="E15" s="182">
        <v>58387</v>
      </c>
      <c r="F15" s="182">
        <v>116695</v>
      </c>
      <c r="G15" s="188">
        <v>15</v>
      </c>
      <c r="H15" s="189">
        <v>199</v>
      </c>
      <c r="I15" s="136">
        <v>29524</v>
      </c>
      <c r="J15" s="174">
        <v>17</v>
      </c>
      <c r="K15" s="174" t="s">
        <v>62</v>
      </c>
      <c r="L15" s="172" t="s">
        <v>58</v>
      </c>
      <c r="M15" s="172">
        <v>1</v>
      </c>
      <c r="N15" s="187">
        <v>1107.04</v>
      </c>
      <c r="O15" s="174">
        <v>50</v>
      </c>
    </row>
    <row r="16" spans="2:15" ht="21.75">
      <c r="B16" s="186">
        <v>12</v>
      </c>
      <c r="C16" s="186" t="s">
        <v>72</v>
      </c>
      <c r="D16" s="182">
        <v>11688</v>
      </c>
      <c r="E16" s="182">
        <v>11696</v>
      </c>
      <c r="F16" s="182">
        <v>23384</v>
      </c>
      <c r="G16" s="188">
        <v>5</v>
      </c>
      <c r="H16" s="189">
        <v>49</v>
      </c>
      <c r="I16" s="136">
        <v>5723</v>
      </c>
      <c r="J16" s="174">
        <v>5</v>
      </c>
      <c r="K16" s="174" t="s">
        <v>62</v>
      </c>
      <c r="L16" s="172">
        <v>1</v>
      </c>
      <c r="M16" s="172" t="s">
        <v>59</v>
      </c>
      <c r="N16" s="187">
        <v>209.44</v>
      </c>
      <c r="O16" s="174">
        <v>26</v>
      </c>
    </row>
    <row r="17" spans="2:15" ht="21.75">
      <c r="B17" s="186">
        <v>13</v>
      </c>
      <c r="C17" s="186" t="s">
        <v>73</v>
      </c>
      <c r="D17" s="182">
        <v>13903</v>
      </c>
      <c r="E17" s="182">
        <v>13935</v>
      </c>
      <c r="F17" s="182">
        <v>27838</v>
      </c>
      <c r="G17" s="188">
        <v>5</v>
      </c>
      <c r="H17" s="189">
        <v>57</v>
      </c>
      <c r="I17" s="136">
        <v>6118</v>
      </c>
      <c r="J17" s="174">
        <v>5</v>
      </c>
      <c r="K17" s="174" t="s">
        <v>62</v>
      </c>
      <c r="L17" s="172">
        <v>1</v>
      </c>
      <c r="M17" s="172" t="s">
        <v>59</v>
      </c>
      <c r="N17" s="187">
        <v>215.85</v>
      </c>
      <c r="O17" s="174">
        <v>76</v>
      </c>
    </row>
    <row r="18" spans="2:15" ht="21.75">
      <c r="B18" s="186">
        <v>14</v>
      </c>
      <c r="C18" s="186" t="s">
        <v>74</v>
      </c>
      <c r="D18" s="182">
        <v>37397</v>
      </c>
      <c r="E18" s="182">
        <v>37171</v>
      </c>
      <c r="F18" s="182">
        <v>74568</v>
      </c>
      <c r="G18" s="188">
        <v>10</v>
      </c>
      <c r="H18" s="189">
        <v>138</v>
      </c>
      <c r="I18" s="136">
        <v>17661</v>
      </c>
      <c r="J18" s="174">
        <v>13</v>
      </c>
      <c r="K18" s="174" t="s">
        <v>62</v>
      </c>
      <c r="L18" s="172">
        <v>1</v>
      </c>
      <c r="M18" s="172" t="s">
        <v>59</v>
      </c>
      <c r="N18" s="187">
        <v>454.44</v>
      </c>
      <c r="O18" s="174">
        <v>34</v>
      </c>
    </row>
    <row r="19" spans="2:15" ht="21.75">
      <c r="B19" s="186">
        <v>15</v>
      </c>
      <c r="C19" s="186" t="s">
        <v>75</v>
      </c>
      <c r="D19" s="182">
        <v>11318</v>
      </c>
      <c r="E19" s="182">
        <v>11343</v>
      </c>
      <c r="F19" s="182">
        <v>22661</v>
      </c>
      <c r="G19" s="188">
        <v>4</v>
      </c>
      <c r="H19" s="189">
        <v>43</v>
      </c>
      <c r="I19" s="136">
        <v>5650</v>
      </c>
      <c r="J19" s="174">
        <v>5</v>
      </c>
      <c r="K19" s="174" t="s">
        <v>62</v>
      </c>
      <c r="L19" s="172">
        <v>1</v>
      </c>
      <c r="M19" s="172" t="s">
        <v>59</v>
      </c>
      <c r="N19" s="187">
        <v>180.59</v>
      </c>
      <c r="O19" s="174">
        <v>76</v>
      </c>
    </row>
    <row r="20" spans="2:15" ht="21.75">
      <c r="B20" s="186">
        <v>16</v>
      </c>
      <c r="C20" s="186" t="s">
        <v>76</v>
      </c>
      <c r="D20" s="182">
        <v>19195</v>
      </c>
      <c r="E20" s="182">
        <v>17753</v>
      </c>
      <c r="F20" s="182">
        <v>36948</v>
      </c>
      <c r="G20" s="188">
        <v>8</v>
      </c>
      <c r="H20" s="189">
        <v>82</v>
      </c>
      <c r="I20" s="136">
        <v>9422</v>
      </c>
      <c r="J20" s="174">
        <v>7</v>
      </c>
      <c r="K20" s="174" t="s">
        <v>62</v>
      </c>
      <c r="L20" s="172">
        <v>1</v>
      </c>
      <c r="M20" s="172" t="s">
        <v>59</v>
      </c>
      <c r="N20" s="187">
        <v>217.67</v>
      </c>
      <c r="O20" s="174">
        <v>25</v>
      </c>
    </row>
    <row r="21" spans="2:15" ht="21.75">
      <c r="B21" s="186">
        <v>17</v>
      </c>
      <c r="C21" s="186" t="s">
        <v>77</v>
      </c>
      <c r="D21" s="182">
        <v>23513</v>
      </c>
      <c r="E21" s="182">
        <v>23791</v>
      </c>
      <c r="F21" s="182">
        <v>47304</v>
      </c>
      <c r="G21" s="188">
        <v>8</v>
      </c>
      <c r="H21" s="189">
        <v>110</v>
      </c>
      <c r="I21" s="136">
        <v>12470</v>
      </c>
      <c r="J21" s="174">
        <v>10</v>
      </c>
      <c r="K21" s="174" t="s">
        <v>62</v>
      </c>
      <c r="L21" s="172">
        <v>1</v>
      </c>
      <c r="M21" s="172" t="s">
        <v>59</v>
      </c>
      <c r="N21" s="187">
        <v>162.94</v>
      </c>
      <c r="O21" s="174">
        <v>10</v>
      </c>
    </row>
    <row r="22" spans="2:15" ht="21.75">
      <c r="B22" s="186">
        <v>18</v>
      </c>
      <c r="C22" s="186" t="s">
        <v>97</v>
      </c>
      <c r="D22" s="182">
        <v>13930</v>
      </c>
      <c r="E22" s="182">
        <v>14003</v>
      </c>
      <c r="F22" s="182">
        <v>27933</v>
      </c>
      <c r="G22" s="188">
        <v>6</v>
      </c>
      <c r="H22" s="189">
        <v>66</v>
      </c>
      <c r="I22" s="136">
        <v>6955</v>
      </c>
      <c r="J22" s="174">
        <v>7</v>
      </c>
      <c r="K22" s="174" t="s">
        <v>62</v>
      </c>
      <c r="L22" s="172" t="s">
        <v>58</v>
      </c>
      <c r="M22" s="172" t="s">
        <v>59</v>
      </c>
      <c r="N22" s="187">
        <v>130</v>
      </c>
      <c r="O22" s="174">
        <v>18</v>
      </c>
    </row>
    <row r="23" spans="2:15" ht="21.75">
      <c r="B23" s="186">
        <v>19</v>
      </c>
      <c r="C23" s="186" t="s">
        <v>98</v>
      </c>
      <c r="D23" s="182">
        <v>12798</v>
      </c>
      <c r="E23" s="182">
        <v>12441</v>
      </c>
      <c r="F23" s="182">
        <v>25239</v>
      </c>
      <c r="G23" s="188">
        <v>4</v>
      </c>
      <c r="H23" s="189">
        <v>54</v>
      </c>
      <c r="I23" s="136">
        <v>5758</v>
      </c>
      <c r="J23" s="174">
        <v>7</v>
      </c>
      <c r="K23" s="174" t="s">
        <v>62</v>
      </c>
      <c r="L23" s="172" t="s">
        <v>58</v>
      </c>
      <c r="M23" s="172" t="s">
        <v>59</v>
      </c>
      <c r="N23" s="187">
        <v>165.37</v>
      </c>
      <c r="O23" s="174">
        <v>78</v>
      </c>
    </row>
    <row r="24" spans="2:15" ht="22.5" thickBot="1">
      <c r="B24" s="186">
        <v>20</v>
      </c>
      <c r="C24" s="186" t="s">
        <v>99</v>
      </c>
      <c r="D24" s="182">
        <v>12043</v>
      </c>
      <c r="E24" s="182">
        <v>11819</v>
      </c>
      <c r="F24" s="182">
        <v>23862</v>
      </c>
      <c r="G24" s="188">
        <v>5</v>
      </c>
      <c r="H24" s="189">
        <v>51</v>
      </c>
      <c r="I24" s="136">
        <v>5501</v>
      </c>
      <c r="J24" s="174">
        <v>5</v>
      </c>
      <c r="K24" s="174" t="s">
        <v>62</v>
      </c>
      <c r="L24" s="172" t="s">
        <v>58</v>
      </c>
      <c r="M24" s="172" t="s">
        <v>58</v>
      </c>
      <c r="N24" s="187">
        <v>164.06</v>
      </c>
      <c r="O24" s="174">
        <v>28</v>
      </c>
    </row>
    <row r="25" spans="2:15" ht="23.25" thickBot="1">
      <c r="B25" s="194"/>
      <c r="C25" s="195" t="s">
        <v>0</v>
      </c>
      <c r="D25" s="196">
        <f>SUM(D5:D24)</f>
        <v>653903</v>
      </c>
      <c r="E25" s="196">
        <f>SUM(E5:E24)</f>
        <v>655805</v>
      </c>
      <c r="F25" s="196">
        <f>SUM(F5:F24)</f>
        <v>1309708</v>
      </c>
      <c r="G25" s="197">
        <f>SUM(G5:G24)</f>
        <v>192</v>
      </c>
      <c r="H25" s="196">
        <f>SUM(H5:H24)</f>
        <v>2444</v>
      </c>
      <c r="I25" s="196">
        <v>337668</v>
      </c>
      <c r="J25" s="198">
        <f>SUM(J5:J24)</f>
        <v>231</v>
      </c>
      <c r="K25" s="198">
        <f>SUM(K5:K24)</f>
        <v>1</v>
      </c>
      <c r="L25" s="198">
        <f>SUM(L5:L24)</f>
        <v>13</v>
      </c>
      <c r="M25" s="198">
        <f>SUM(M5:M24)</f>
        <v>3</v>
      </c>
      <c r="N25" s="199">
        <v>8299.46</v>
      </c>
      <c r="O25" s="200" t="s">
        <v>78</v>
      </c>
    </row>
    <row r="26" spans="2:29" s="160" customFormat="1" ht="21.75">
      <c r="B26" s="201" t="s">
        <v>79</v>
      </c>
      <c r="H26" s="201" t="s">
        <v>80</v>
      </c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ht="21.75">
      <c r="D27" s="152" t="s">
        <v>40</v>
      </c>
    </row>
  </sheetData>
  <sheetProtection/>
  <printOptions/>
  <pageMargins left="0.19" right="0.17" top="0.34" bottom="0.24" header="0.2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17"/>
  <sheetViews>
    <sheetView zoomScalePageLayoutView="0" workbookViewId="0" topLeftCell="A1">
      <selection activeCell="E212" sqref="E212"/>
    </sheetView>
  </sheetViews>
  <sheetFormatPr defaultColWidth="9.140625" defaultRowHeight="21.75"/>
  <cols>
    <col min="1" max="1" width="7.57421875" style="2" customWidth="1"/>
    <col min="2" max="2" width="20.8515625" style="0" customWidth="1"/>
    <col min="3" max="3" width="16.7109375" style="0" customWidth="1"/>
    <col min="4" max="4" width="17.00390625" style="0" customWidth="1"/>
    <col min="5" max="5" width="20.7109375" style="0" customWidth="1"/>
  </cols>
  <sheetData>
    <row r="1" ht="23.25">
      <c r="B1" s="20" t="s">
        <v>1140</v>
      </c>
    </row>
    <row r="2" ht="18.75" customHeight="1"/>
    <row r="3" spans="1:5" ht="21.75">
      <c r="A3" s="21" t="s">
        <v>47</v>
      </c>
      <c r="B3" s="21" t="s">
        <v>101</v>
      </c>
      <c r="C3" s="22" t="s">
        <v>102</v>
      </c>
      <c r="D3" s="23"/>
      <c r="E3" s="24"/>
    </row>
    <row r="4" spans="1:5" ht="22.5" thickBot="1">
      <c r="A4" s="25"/>
      <c r="B4" s="25"/>
      <c r="C4" s="24" t="s">
        <v>36</v>
      </c>
      <c r="D4" s="21" t="s">
        <v>37</v>
      </c>
      <c r="E4" s="21" t="s">
        <v>38</v>
      </c>
    </row>
    <row r="5" spans="1:5" ht="22.5" thickBot="1">
      <c r="A5" s="26">
        <v>1</v>
      </c>
      <c r="B5" s="27" t="s">
        <v>103</v>
      </c>
      <c r="C5" s="28">
        <f>SUM(C6:C20)</f>
        <v>76393</v>
      </c>
      <c r="D5" s="28">
        <f>SUM(D6:D20)</f>
        <v>79060</v>
      </c>
      <c r="E5" s="29">
        <f>C5+D5</f>
        <v>155453</v>
      </c>
    </row>
    <row r="6" spans="1:5" ht="21.75">
      <c r="A6" s="30"/>
      <c r="B6" s="31" t="s">
        <v>104</v>
      </c>
      <c r="C6" s="32">
        <v>16632</v>
      </c>
      <c r="D6" s="32">
        <v>17945</v>
      </c>
      <c r="E6" s="32">
        <f>C6+D6</f>
        <v>34577</v>
      </c>
    </row>
    <row r="7" spans="1:5" ht="21.75">
      <c r="A7" s="33"/>
      <c r="B7" s="34" t="s">
        <v>105</v>
      </c>
      <c r="C7" s="35">
        <v>8253</v>
      </c>
      <c r="D7" s="35">
        <v>8684</v>
      </c>
      <c r="E7" s="35">
        <f>C7+D7</f>
        <v>16937</v>
      </c>
    </row>
    <row r="8" spans="1:5" ht="21.75">
      <c r="A8" s="33"/>
      <c r="B8" s="34" t="s">
        <v>106</v>
      </c>
      <c r="C8" s="35">
        <v>9902</v>
      </c>
      <c r="D8" s="35">
        <v>9673</v>
      </c>
      <c r="E8" s="35">
        <f aca="true" t="shared" si="0" ref="E8:E20">C8+D8</f>
        <v>19575</v>
      </c>
    </row>
    <row r="9" spans="1:5" ht="21.75">
      <c r="A9" s="33"/>
      <c r="B9" s="34" t="s">
        <v>107</v>
      </c>
      <c r="C9" s="35">
        <v>3515</v>
      </c>
      <c r="D9" s="35">
        <v>3731</v>
      </c>
      <c r="E9" s="35">
        <f t="shared" si="0"/>
        <v>7246</v>
      </c>
    </row>
    <row r="10" spans="1:5" ht="21.75">
      <c r="A10" s="33"/>
      <c r="B10" s="34" t="s">
        <v>108</v>
      </c>
      <c r="C10" s="35">
        <v>2296</v>
      </c>
      <c r="D10" s="35">
        <v>2373</v>
      </c>
      <c r="E10" s="35">
        <f t="shared" si="0"/>
        <v>4669</v>
      </c>
    </row>
    <row r="11" spans="1:5" ht="21.75">
      <c r="A11" s="33"/>
      <c r="B11" s="34" t="s">
        <v>109</v>
      </c>
      <c r="C11" s="35">
        <v>4226</v>
      </c>
      <c r="D11" s="35">
        <v>4338</v>
      </c>
      <c r="E11" s="35">
        <f t="shared" si="0"/>
        <v>8564</v>
      </c>
    </row>
    <row r="12" spans="1:5" ht="21.75">
      <c r="A12" s="33"/>
      <c r="B12" s="34" t="s">
        <v>110</v>
      </c>
      <c r="C12" s="35">
        <v>6345</v>
      </c>
      <c r="D12" s="35">
        <v>6474</v>
      </c>
      <c r="E12" s="35">
        <f t="shared" si="0"/>
        <v>12819</v>
      </c>
    </row>
    <row r="13" spans="1:5" ht="21.75">
      <c r="A13" s="33"/>
      <c r="B13" s="34" t="s">
        <v>111</v>
      </c>
      <c r="C13" s="35">
        <v>3595</v>
      </c>
      <c r="D13" s="35">
        <v>3811</v>
      </c>
      <c r="E13" s="35">
        <f t="shared" si="0"/>
        <v>7406</v>
      </c>
    </row>
    <row r="14" spans="1:5" ht="21.75">
      <c r="A14" s="33"/>
      <c r="B14" s="34" t="s">
        <v>112</v>
      </c>
      <c r="C14" s="35">
        <v>2865</v>
      </c>
      <c r="D14" s="35">
        <v>2856</v>
      </c>
      <c r="E14" s="35">
        <f t="shared" si="0"/>
        <v>5721</v>
      </c>
    </row>
    <row r="15" spans="1:5" ht="21.75">
      <c r="A15" s="33"/>
      <c r="B15" s="34" t="s">
        <v>113</v>
      </c>
      <c r="C15" s="35">
        <v>3401</v>
      </c>
      <c r="D15" s="35">
        <v>3383</v>
      </c>
      <c r="E15" s="35">
        <f t="shared" si="0"/>
        <v>6784</v>
      </c>
    </row>
    <row r="16" spans="1:5" ht="21.75">
      <c r="A16" s="33"/>
      <c r="B16" s="34" t="s">
        <v>114</v>
      </c>
      <c r="C16" s="35">
        <v>3983</v>
      </c>
      <c r="D16" s="35">
        <v>4135</v>
      </c>
      <c r="E16" s="35">
        <f t="shared" si="0"/>
        <v>8118</v>
      </c>
    </row>
    <row r="17" spans="1:5" ht="21.75">
      <c r="A17" s="33"/>
      <c r="B17" s="34" t="s">
        <v>115</v>
      </c>
      <c r="C17" s="35">
        <v>4125</v>
      </c>
      <c r="D17" s="35">
        <v>4358</v>
      </c>
      <c r="E17" s="35">
        <f t="shared" si="0"/>
        <v>8483</v>
      </c>
    </row>
    <row r="18" spans="1:5" ht="21.75">
      <c r="A18" s="33"/>
      <c r="B18" s="34" t="s">
        <v>116</v>
      </c>
      <c r="C18" s="35">
        <v>2161</v>
      </c>
      <c r="D18" s="35">
        <v>2147</v>
      </c>
      <c r="E18" s="35">
        <f t="shared" si="0"/>
        <v>4308</v>
      </c>
    </row>
    <row r="19" spans="1:5" ht="21.75">
      <c r="A19" s="36"/>
      <c r="B19" s="34" t="s">
        <v>117</v>
      </c>
      <c r="C19" s="37">
        <v>2545</v>
      </c>
      <c r="D19" s="37">
        <v>2550</v>
      </c>
      <c r="E19" s="35">
        <f t="shared" si="0"/>
        <v>5095</v>
      </c>
    </row>
    <row r="20" spans="1:5" ht="22.5" thickBot="1">
      <c r="A20" s="36"/>
      <c r="B20" s="38" t="s">
        <v>118</v>
      </c>
      <c r="C20" s="37">
        <v>2549</v>
      </c>
      <c r="D20" s="37">
        <v>2602</v>
      </c>
      <c r="E20" s="35">
        <f t="shared" si="0"/>
        <v>5151</v>
      </c>
    </row>
    <row r="21" spans="1:5" ht="22.5" thickBot="1">
      <c r="A21" s="26">
        <v>2</v>
      </c>
      <c r="B21" s="27" t="s">
        <v>119</v>
      </c>
      <c r="C21" s="28">
        <f>SUM(C22:C34)</f>
        <v>49367</v>
      </c>
      <c r="D21" s="28">
        <f>SUM(D22:D34)</f>
        <v>49538</v>
      </c>
      <c r="E21" s="28">
        <f>C21+D21</f>
        <v>98905</v>
      </c>
    </row>
    <row r="22" spans="1:9" ht="21.75">
      <c r="A22" s="39"/>
      <c r="B22" s="40" t="s">
        <v>120</v>
      </c>
      <c r="C22" s="41">
        <v>8160</v>
      </c>
      <c r="D22" s="41">
        <v>8290</v>
      </c>
      <c r="E22" s="35">
        <f>C22+D22</f>
        <v>16450</v>
      </c>
      <c r="H22" s="42"/>
      <c r="I22" s="42"/>
    </row>
    <row r="23" spans="1:9" ht="21.75">
      <c r="A23" s="36"/>
      <c r="B23" s="38" t="s">
        <v>121</v>
      </c>
      <c r="C23" s="37">
        <v>4184</v>
      </c>
      <c r="D23" s="37">
        <v>4325</v>
      </c>
      <c r="E23" s="35">
        <f>C23+D23</f>
        <v>8509</v>
      </c>
      <c r="H23" s="43"/>
      <c r="I23" s="43"/>
    </row>
    <row r="24" spans="1:9" ht="21.75">
      <c r="A24" s="36"/>
      <c r="B24" s="38" t="s">
        <v>122</v>
      </c>
      <c r="C24" s="37">
        <v>3645</v>
      </c>
      <c r="D24" s="37">
        <v>3702</v>
      </c>
      <c r="E24" s="35">
        <f aca="true" t="shared" si="1" ref="E24:E34">C24+D24</f>
        <v>7347</v>
      </c>
      <c r="H24" s="42"/>
      <c r="I24" s="42"/>
    </row>
    <row r="25" spans="1:5" ht="21.75">
      <c r="A25" s="36"/>
      <c r="B25" s="38" t="s">
        <v>123</v>
      </c>
      <c r="C25" s="37">
        <v>3581</v>
      </c>
      <c r="D25" s="37">
        <v>3630</v>
      </c>
      <c r="E25" s="35">
        <f t="shared" si="1"/>
        <v>7211</v>
      </c>
    </row>
    <row r="26" spans="1:5" ht="21.75">
      <c r="A26" s="36"/>
      <c r="B26" s="38" t="s">
        <v>124</v>
      </c>
      <c r="C26" s="37">
        <v>3105</v>
      </c>
      <c r="D26" s="37">
        <v>3042</v>
      </c>
      <c r="E26" s="35">
        <f t="shared" si="1"/>
        <v>6147</v>
      </c>
    </row>
    <row r="27" spans="1:5" ht="21.75">
      <c r="A27" s="36"/>
      <c r="B27" s="38" t="s">
        <v>125</v>
      </c>
      <c r="C27" s="37">
        <v>3087</v>
      </c>
      <c r="D27" s="37">
        <v>3119</v>
      </c>
      <c r="E27" s="35">
        <f t="shared" si="1"/>
        <v>6206</v>
      </c>
    </row>
    <row r="28" spans="1:5" ht="21.75">
      <c r="A28" s="36"/>
      <c r="B28" s="38" t="s">
        <v>114</v>
      </c>
      <c r="C28" s="37">
        <v>3965</v>
      </c>
      <c r="D28" s="37">
        <v>4073</v>
      </c>
      <c r="E28" s="35">
        <f t="shared" si="1"/>
        <v>8038</v>
      </c>
    </row>
    <row r="29" spans="1:5" ht="21.75">
      <c r="A29" s="36"/>
      <c r="B29" s="38" t="s">
        <v>126</v>
      </c>
      <c r="C29" s="37">
        <v>3247</v>
      </c>
      <c r="D29" s="37">
        <v>3169</v>
      </c>
      <c r="E29" s="35">
        <f t="shared" si="1"/>
        <v>6416</v>
      </c>
    </row>
    <row r="30" spans="1:9" ht="21.75">
      <c r="A30" s="36"/>
      <c r="B30" s="38" t="s">
        <v>127</v>
      </c>
      <c r="C30" s="37">
        <v>4658</v>
      </c>
      <c r="D30" s="37">
        <v>4687</v>
      </c>
      <c r="E30" s="35">
        <f t="shared" si="1"/>
        <v>9345</v>
      </c>
      <c r="H30" s="42"/>
      <c r="I30" s="42"/>
    </row>
    <row r="31" spans="1:5" ht="21.75">
      <c r="A31" s="36"/>
      <c r="B31" s="38" t="s">
        <v>128</v>
      </c>
      <c r="C31" s="37">
        <v>2548</v>
      </c>
      <c r="D31" s="37">
        <v>2541</v>
      </c>
      <c r="E31" s="35">
        <f t="shared" si="1"/>
        <v>5089</v>
      </c>
    </row>
    <row r="32" spans="1:5" ht="21.75">
      <c r="A32" s="33"/>
      <c r="B32" s="34" t="s">
        <v>129</v>
      </c>
      <c r="C32" s="35">
        <v>2693</v>
      </c>
      <c r="D32" s="35">
        <v>2626</v>
      </c>
      <c r="E32" s="35">
        <f t="shared" si="1"/>
        <v>5319</v>
      </c>
    </row>
    <row r="33" spans="1:5" ht="21.75">
      <c r="A33" s="33"/>
      <c r="B33" s="34" t="s">
        <v>130</v>
      </c>
      <c r="C33" s="35">
        <v>2812</v>
      </c>
      <c r="D33" s="35">
        <v>2758</v>
      </c>
      <c r="E33" s="35">
        <f t="shared" si="1"/>
        <v>5570</v>
      </c>
    </row>
    <row r="34" spans="1:5" ht="21.75">
      <c r="A34" s="33"/>
      <c r="B34" s="34" t="s">
        <v>131</v>
      </c>
      <c r="C34" s="35">
        <v>3682</v>
      </c>
      <c r="D34" s="35">
        <v>3576</v>
      </c>
      <c r="E34" s="35">
        <f t="shared" si="1"/>
        <v>7258</v>
      </c>
    </row>
    <row r="35" spans="1:5" ht="21.75">
      <c r="A35" s="44">
        <v>3</v>
      </c>
      <c r="B35" s="45" t="s">
        <v>132</v>
      </c>
      <c r="C35" s="46">
        <f>SUM(C36:C43)</f>
        <v>26549</v>
      </c>
      <c r="D35" s="46">
        <f>SUM(D36:D43)</f>
        <v>26817</v>
      </c>
      <c r="E35" s="46">
        <f>SUM(E36:E43)</f>
        <v>53366</v>
      </c>
    </row>
    <row r="36" spans="1:5" ht="21.75">
      <c r="A36" s="47"/>
      <c r="B36" s="48" t="s">
        <v>133</v>
      </c>
      <c r="C36" s="49">
        <v>3913</v>
      </c>
      <c r="D36" s="49">
        <v>4102</v>
      </c>
      <c r="E36" s="49">
        <f>C36+D36</f>
        <v>8015</v>
      </c>
    </row>
    <row r="37" spans="1:5" ht="21.75">
      <c r="A37" s="33"/>
      <c r="B37" s="34" t="s">
        <v>134</v>
      </c>
      <c r="C37" s="35">
        <v>3882</v>
      </c>
      <c r="D37" s="35">
        <v>3898</v>
      </c>
      <c r="E37" s="35">
        <f>C37+D37</f>
        <v>7780</v>
      </c>
    </row>
    <row r="38" spans="1:5" ht="21.75">
      <c r="A38" s="33"/>
      <c r="B38" s="34" t="s">
        <v>135</v>
      </c>
      <c r="C38" s="35">
        <v>3797</v>
      </c>
      <c r="D38" s="35">
        <v>3890</v>
      </c>
      <c r="E38" s="35">
        <f aca="true" t="shared" si="2" ref="E38:E43">C38+D38</f>
        <v>7687</v>
      </c>
    </row>
    <row r="39" spans="1:5" ht="21.75">
      <c r="A39" s="33"/>
      <c r="B39" s="34" t="s">
        <v>136</v>
      </c>
      <c r="C39" s="35">
        <v>2483</v>
      </c>
      <c r="D39" s="35">
        <v>2524</v>
      </c>
      <c r="E39" s="35">
        <f t="shared" si="2"/>
        <v>5007</v>
      </c>
    </row>
    <row r="40" spans="1:5" ht="21.75">
      <c r="A40" s="33"/>
      <c r="B40" s="34" t="s">
        <v>137</v>
      </c>
      <c r="C40" s="35">
        <v>3503</v>
      </c>
      <c r="D40" s="35">
        <v>3385</v>
      </c>
      <c r="E40" s="35">
        <f t="shared" si="2"/>
        <v>6888</v>
      </c>
    </row>
    <row r="41" spans="1:5" ht="21.75">
      <c r="A41" s="33"/>
      <c r="B41" s="34" t="s">
        <v>138</v>
      </c>
      <c r="C41" s="35">
        <v>3903</v>
      </c>
      <c r="D41" s="35">
        <v>3917</v>
      </c>
      <c r="E41" s="35">
        <f t="shared" si="2"/>
        <v>7820</v>
      </c>
    </row>
    <row r="42" spans="1:5" ht="21.75">
      <c r="A42" s="33"/>
      <c r="B42" s="34" t="s">
        <v>139</v>
      </c>
      <c r="C42" s="35">
        <v>2711</v>
      </c>
      <c r="D42" s="35">
        <v>2751</v>
      </c>
      <c r="E42" s="35">
        <f t="shared" si="2"/>
        <v>5462</v>
      </c>
    </row>
    <row r="43" spans="1:5" ht="22.5" thickBot="1">
      <c r="A43" s="50"/>
      <c r="B43" s="51" t="s">
        <v>140</v>
      </c>
      <c r="C43" s="52">
        <v>2357</v>
      </c>
      <c r="D43" s="52">
        <v>2350</v>
      </c>
      <c r="E43" s="35">
        <f t="shared" si="2"/>
        <v>4707</v>
      </c>
    </row>
    <row r="44" spans="1:5" ht="22.5" thickBot="1">
      <c r="A44" s="26">
        <v>4</v>
      </c>
      <c r="B44" s="27" t="s">
        <v>141</v>
      </c>
      <c r="C44" s="28">
        <f>SUM(C45:C56)</f>
        <v>40383</v>
      </c>
      <c r="D44" s="28">
        <f>SUM(D45:D56)</f>
        <v>41061</v>
      </c>
      <c r="E44" s="28">
        <f>SUM(E45:E56)</f>
        <v>81444</v>
      </c>
    </row>
    <row r="45" spans="1:5" ht="21.75">
      <c r="A45" s="53"/>
      <c r="B45" s="54" t="s">
        <v>142</v>
      </c>
      <c r="C45" s="55">
        <v>6521</v>
      </c>
      <c r="D45" s="55">
        <v>6646</v>
      </c>
      <c r="E45" s="55">
        <f>C45+D45</f>
        <v>13167</v>
      </c>
    </row>
    <row r="46" spans="1:5" ht="21.75">
      <c r="A46" s="33"/>
      <c r="B46" s="34" t="s">
        <v>143</v>
      </c>
      <c r="C46" s="35">
        <v>3746</v>
      </c>
      <c r="D46" s="35">
        <v>3830</v>
      </c>
      <c r="E46" s="35">
        <f>C46+D46</f>
        <v>7576</v>
      </c>
    </row>
    <row r="47" spans="1:5" ht="21.75">
      <c r="A47" s="33"/>
      <c r="B47" s="34" t="s">
        <v>144</v>
      </c>
      <c r="C47" s="35">
        <v>3675</v>
      </c>
      <c r="D47" s="35">
        <v>3796</v>
      </c>
      <c r="E47" s="35">
        <f aca="true" t="shared" si="3" ref="E47:E56">C47+D47</f>
        <v>7471</v>
      </c>
    </row>
    <row r="48" spans="1:5" ht="21.75">
      <c r="A48" s="33"/>
      <c r="B48" s="34" t="s">
        <v>145</v>
      </c>
      <c r="C48" s="35">
        <v>3693</v>
      </c>
      <c r="D48" s="35">
        <v>3744</v>
      </c>
      <c r="E48" s="35">
        <f t="shared" si="3"/>
        <v>7437</v>
      </c>
    </row>
    <row r="49" spans="1:5" ht="21.75">
      <c r="A49" s="33"/>
      <c r="B49" s="34" t="s">
        <v>146</v>
      </c>
      <c r="C49" s="35">
        <v>2477</v>
      </c>
      <c r="D49" s="35">
        <v>2467</v>
      </c>
      <c r="E49" s="35">
        <f t="shared" si="3"/>
        <v>4944</v>
      </c>
    </row>
    <row r="50" spans="1:5" ht="21.75">
      <c r="A50" s="33"/>
      <c r="B50" s="34" t="s">
        <v>147</v>
      </c>
      <c r="C50" s="35">
        <v>4404</v>
      </c>
      <c r="D50" s="35">
        <v>4548</v>
      </c>
      <c r="E50" s="35">
        <f t="shared" si="3"/>
        <v>8952</v>
      </c>
    </row>
    <row r="51" spans="1:5" ht="21.75">
      <c r="A51" s="33"/>
      <c r="B51" s="34" t="s">
        <v>148</v>
      </c>
      <c r="C51" s="35">
        <v>2962</v>
      </c>
      <c r="D51" s="35">
        <v>2905</v>
      </c>
      <c r="E51" s="35">
        <f t="shared" si="3"/>
        <v>5867</v>
      </c>
    </row>
    <row r="52" spans="1:5" ht="21.75">
      <c r="A52" s="33"/>
      <c r="B52" s="34" t="s">
        <v>149</v>
      </c>
      <c r="C52" s="35">
        <v>3004</v>
      </c>
      <c r="D52" s="35">
        <v>3063</v>
      </c>
      <c r="E52" s="35">
        <f t="shared" si="3"/>
        <v>6067</v>
      </c>
    </row>
    <row r="53" spans="1:5" ht="21.75">
      <c r="A53" s="33"/>
      <c r="B53" s="34" t="s">
        <v>150</v>
      </c>
      <c r="C53" s="35">
        <v>2204</v>
      </c>
      <c r="D53" s="35">
        <v>2149</v>
      </c>
      <c r="E53" s="35">
        <f t="shared" si="3"/>
        <v>4353</v>
      </c>
    </row>
    <row r="54" spans="1:5" ht="21.75">
      <c r="A54" s="33"/>
      <c r="B54" s="34" t="s">
        <v>151</v>
      </c>
      <c r="C54" s="35">
        <v>2256</v>
      </c>
      <c r="D54" s="35">
        <v>2315</v>
      </c>
      <c r="E54" s="35">
        <f t="shared" si="3"/>
        <v>4571</v>
      </c>
    </row>
    <row r="55" spans="1:5" ht="21.75">
      <c r="A55" s="33"/>
      <c r="B55" s="34" t="s">
        <v>152</v>
      </c>
      <c r="C55" s="35">
        <v>3289</v>
      </c>
      <c r="D55" s="35">
        <v>3395</v>
      </c>
      <c r="E55" s="35">
        <f t="shared" si="3"/>
        <v>6684</v>
      </c>
    </row>
    <row r="56" spans="1:5" ht="22.5" thickBot="1">
      <c r="A56" s="36"/>
      <c r="B56" s="38" t="s">
        <v>153</v>
      </c>
      <c r="C56" s="37">
        <v>2152</v>
      </c>
      <c r="D56" s="37">
        <v>2203</v>
      </c>
      <c r="E56" s="35">
        <f t="shared" si="3"/>
        <v>4355</v>
      </c>
    </row>
    <row r="57" spans="1:5" ht="22.5" thickBot="1">
      <c r="A57" s="26">
        <v>5</v>
      </c>
      <c r="B57" s="27" t="s">
        <v>154</v>
      </c>
      <c r="C57" s="28">
        <f>SUM(C58:C69)</f>
        <v>34112</v>
      </c>
      <c r="D57" s="28">
        <f>SUM(D58:D69)</f>
        <v>34117</v>
      </c>
      <c r="E57" s="28">
        <f>SUM(E58:E69)</f>
        <v>68229</v>
      </c>
    </row>
    <row r="58" spans="1:5" ht="21.75">
      <c r="A58" s="53"/>
      <c r="B58" s="54" t="s">
        <v>155</v>
      </c>
      <c r="C58" s="55">
        <v>4485</v>
      </c>
      <c r="D58" s="55">
        <v>4635</v>
      </c>
      <c r="E58" s="55">
        <f>C58+D58</f>
        <v>9120</v>
      </c>
    </row>
    <row r="59" spans="1:5" ht="21.75">
      <c r="A59" s="33"/>
      <c r="B59" s="34" t="s">
        <v>156</v>
      </c>
      <c r="C59" s="35">
        <v>2995</v>
      </c>
      <c r="D59" s="35">
        <v>3148</v>
      </c>
      <c r="E59" s="35">
        <f>C59+D59</f>
        <v>6143</v>
      </c>
    </row>
    <row r="60" spans="1:5" ht="21.75">
      <c r="A60" s="33"/>
      <c r="B60" s="34" t="s">
        <v>157</v>
      </c>
      <c r="C60" s="35">
        <v>3848</v>
      </c>
      <c r="D60" s="35">
        <v>3767</v>
      </c>
      <c r="E60" s="35">
        <f aca="true" t="shared" si="4" ref="E60:E69">C60+D60</f>
        <v>7615</v>
      </c>
    </row>
    <row r="61" spans="1:5" ht="21.75">
      <c r="A61" s="33"/>
      <c r="B61" s="34" t="s">
        <v>158</v>
      </c>
      <c r="C61" s="35">
        <v>2394</v>
      </c>
      <c r="D61" s="35">
        <v>2376</v>
      </c>
      <c r="E61" s="35">
        <f t="shared" si="4"/>
        <v>4770</v>
      </c>
    </row>
    <row r="62" spans="1:5" ht="21.75">
      <c r="A62" s="33"/>
      <c r="B62" s="34" t="s">
        <v>159</v>
      </c>
      <c r="C62" s="35">
        <v>3785</v>
      </c>
      <c r="D62" s="35">
        <v>3764</v>
      </c>
      <c r="E62" s="35">
        <f t="shared" si="4"/>
        <v>7549</v>
      </c>
    </row>
    <row r="63" spans="1:5" ht="21.75">
      <c r="A63" s="33"/>
      <c r="B63" s="34" t="s">
        <v>160</v>
      </c>
      <c r="C63" s="35">
        <v>2696</v>
      </c>
      <c r="D63" s="35">
        <v>2825</v>
      </c>
      <c r="E63" s="35">
        <f t="shared" si="4"/>
        <v>5521</v>
      </c>
    </row>
    <row r="64" spans="1:5" ht="21.75">
      <c r="A64" s="33"/>
      <c r="B64" s="34" t="s">
        <v>161</v>
      </c>
      <c r="C64" s="35">
        <v>2297</v>
      </c>
      <c r="D64" s="35">
        <v>2176</v>
      </c>
      <c r="E64" s="35">
        <f t="shared" si="4"/>
        <v>4473</v>
      </c>
    </row>
    <row r="65" spans="1:5" ht="21.75">
      <c r="A65" s="33"/>
      <c r="B65" s="34" t="s">
        <v>162</v>
      </c>
      <c r="C65" s="35">
        <v>1993</v>
      </c>
      <c r="D65" s="35">
        <v>1966</v>
      </c>
      <c r="E65" s="35">
        <f t="shared" si="4"/>
        <v>3959</v>
      </c>
    </row>
    <row r="66" spans="1:5" ht="21.75">
      <c r="A66" s="33"/>
      <c r="B66" s="34" t="s">
        <v>163</v>
      </c>
      <c r="C66" s="35">
        <v>2576</v>
      </c>
      <c r="D66" s="35">
        <v>2579</v>
      </c>
      <c r="E66" s="35">
        <f t="shared" si="4"/>
        <v>5155</v>
      </c>
    </row>
    <row r="67" spans="1:5" ht="21.75">
      <c r="A67" s="33"/>
      <c r="B67" s="34" t="s">
        <v>164</v>
      </c>
      <c r="C67" s="35">
        <v>3116</v>
      </c>
      <c r="D67" s="35">
        <v>3064</v>
      </c>
      <c r="E67" s="35">
        <f t="shared" si="4"/>
        <v>6180</v>
      </c>
    </row>
    <row r="68" spans="1:5" ht="21.75">
      <c r="A68" s="33"/>
      <c r="B68" s="34" t="s">
        <v>165</v>
      </c>
      <c r="C68" s="35">
        <v>1871</v>
      </c>
      <c r="D68" s="35">
        <v>1771</v>
      </c>
      <c r="E68" s="35">
        <f t="shared" si="4"/>
        <v>3642</v>
      </c>
    </row>
    <row r="69" spans="1:5" ht="22.5" thickBot="1">
      <c r="A69" s="36"/>
      <c r="B69" s="38" t="s">
        <v>166</v>
      </c>
      <c r="C69" s="37">
        <v>2056</v>
      </c>
      <c r="D69" s="37">
        <v>2046</v>
      </c>
      <c r="E69" s="35">
        <f t="shared" si="4"/>
        <v>4102</v>
      </c>
    </row>
    <row r="70" spans="1:5" ht="22.5" thickBot="1">
      <c r="A70" s="26">
        <v>6</v>
      </c>
      <c r="B70" s="27" t="s">
        <v>167</v>
      </c>
      <c r="C70" s="28">
        <f>SUM(C71:C83)</f>
        <v>37287</v>
      </c>
      <c r="D70" s="28">
        <f>SUM(D71:D83)</f>
        <v>36822</v>
      </c>
      <c r="E70" s="28">
        <f>C70+D70</f>
        <v>74109</v>
      </c>
    </row>
    <row r="71" spans="1:5" ht="21.75">
      <c r="A71" s="53"/>
      <c r="B71" s="54" t="s">
        <v>168</v>
      </c>
      <c r="C71" s="55">
        <v>5621</v>
      </c>
      <c r="D71" s="55">
        <v>5627</v>
      </c>
      <c r="E71" s="55">
        <f>C71+D71</f>
        <v>11248</v>
      </c>
    </row>
    <row r="72" spans="1:5" ht="21.75">
      <c r="A72" s="33"/>
      <c r="B72" s="34" t="s">
        <v>169</v>
      </c>
      <c r="C72" s="35">
        <v>4246</v>
      </c>
      <c r="D72" s="35">
        <v>4131</v>
      </c>
      <c r="E72" s="35">
        <f>C72+D72</f>
        <v>8377</v>
      </c>
    </row>
    <row r="73" spans="1:5" ht="21.75">
      <c r="A73" s="33"/>
      <c r="B73" s="34" t="s">
        <v>170</v>
      </c>
      <c r="C73" s="35">
        <v>1947</v>
      </c>
      <c r="D73" s="35">
        <v>1934</v>
      </c>
      <c r="E73" s="35">
        <f aca="true" t="shared" si="5" ref="E73:E83">C73+D73</f>
        <v>3881</v>
      </c>
    </row>
    <row r="74" spans="1:5" ht="21.75">
      <c r="A74" s="33"/>
      <c r="B74" s="34" t="s">
        <v>171</v>
      </c>
      <c r="C74" s="35">
        <v>3556</v>
      </c>
      <c r="D74" s="35">
        <v>3551</v>
      </c>
      <c r="E74" s="35">
        <f t="shared" si="5"/>
        <v>7107</v>
      </c>
    </row>
    <row r="75" spans="1:5" ht="21.75">
      <c r="A75" s="33"/>
      <c r="B75" s="34" t="s">
        <v>172</v>
      </c>
      <c r="C75" s="35">
        <v>3560</v>
      </c>
      <c r="D75" s="35">
        <v>3566</v>
      </c>
      <c r="E75" s="35">
        <f t="shared" si="5"/>
        <v>7126</v>
      </c>
    </row>
    <row r="76" spans="1:5" ht="21.75">
      <c r="A76" s="33"/>
      <c r="B76" s="34" t="s">
        <v>173</v>
      </c>
      <c r="C76" s="35">
        <v>2219</v>
      </c>
      <c r="D76" s="35">
        <v>2313</v>
      </c>
      <c r="E76" s="35">
        <f t="shared" si="5"/>
        <v>4532</v>
      </c>
    </row>
    <row r="77" spans="1:5" ht="21.75">
      <c r="A77" s="33"/>
      <c r="B77" s="34" t="s">
        <v>174</v>
      </c>
      <c r="C77" s="35">
        <v>2497</v>
      </c>
      <c r="D77" s="35">
        <v>2401</v>
      </c>
      <c r="E77" s="35">
        <f t="shared" si="5"/>
        <v>4898</v>
      </c>
    </row>
    <row r="78" spans="1:5" ht="21.75">
      <c r="A78" s="33"/>
      <c r="B78" s="34" t="s">
        <v>175</v>
      </c>
      <c r="C78" s="35">
        <v>3513</v>
      </c>
      <c r="D78" s="35">
        <v>3482</v>
      </c>
      <c r="E78" s="35">
        <f t="shared" si="5"/>
        <v>6995</v>
      </c>
    </row>
    <row r="79" spans="1:5" ht="21.75">
      <c r="A79" s="33"/>
      <c r="B79" s="34" t="s">
        <v>176</v>
      </c>
      <c r="C79" s="35">
        <v>2373</v>
      </c>
      <c r="D79" s="35">
        <v>2304</v>
      </c>
      <c r="E79" s="35">
        <f t="shared" si="5"/>
        <v>4677</v>
      </c>
    </row>
    <row r="80" spans="1:5" ht="21.75">
      <c r="A80" s="33"/>
      <c r="B80" s="34" t="s">
        <v>177</v>
      </c>
      <c r="C80" s="35">
        <v>2760</v>
      </c>
      <c r="D80" s="35">
        <v>2671</v>
      </c>
      <c r="E80" s="35">
        <f t="shared" si="5"/>
        <v>5431</v>
      </c>
    </row>
    <row r="81" spans="1:5" ht="21.75">
      <c r="A81" s="33"/>
      <c r="B81" s="34" t="s">
        <v>178</v>
      </c>
      <c r="C81" s="35">
        <v>1886</v>
      </c>
      <c r="D81" s="35">
        <v>1828</v>
      </c>
      <c r="E81" s="35">
        <f t="shared" si="5"/>
        <v>3714</v>
      </c>
    </row>
    <row r="82" spans="1:5" ht="21.75">
      <c r="A82" s="33"/>
      <c r="B82" s="34" t="s">
        <v>179</v>
      </c>
      <c r="C82" s="35">
        <v>1081</v>
      </c>
      <c r="D82" s="35">
        <v>1124</v>
      </c>
      <c r="E82" s="35">
        <f t="shared" si="5"/>
        <v>2205</v>
      </c>
    </row>
    <row r="83" spans="1:5" ht="22.5" thickBot="1">
      <c r="A83" s="36"/>
      <c r="B83" s="38" t="s">
        <v>180</v>
      </c>
      <c r="C83" s="37">
        <v>2028</v>
      </c>
      <c r="D83" s="37">
        <v>1890</v>
      </c>
      <c r="E83" s="35">
        <f t="shared" si="5"/>
        <v>3918</v>
      </c>
    </row>
    <row r="84" spans="1:5" ht="22.5" thickBot="1">
      <c r="A84" s="26">
        <v>7</v>
      </c>
      <c r="B84" s="27" t="s">
        <v>181</v>
      </c>
      <c r="C84" s="28">
        <f>SUM(C85:C98)</f>
        <v>53731</v>
      </c>
      <c r="D84" s="28">
        <f>SUM(D85:D98)</f>
        <v>54107</v>
      </c>
      <c r="E84" s="28">
        <f>SUM(E85:E98)</f>
        <v>107838</v>
      </c>
    </row>
    <row r="85" spans="1:5" ht="21.75">
      <c r="A85" s="39"/>
      <c r="B85" s="40" t="s">
        <v>182</v>
      </c>
      <c r="C85" s="41">
        <v>5339</v>
      </c>
      <c r="D85" s="41">
        <v>5568</v>
      </c>
      <c r="E85" s="35">
        <f>C85+D85</f>
        <v>10907</v>
      </c>
    </row>
    <row r="86" spans="1:5" ht="21.75">
      <c r="A86" s="36"/>
      <c r="B86" s="38" t="s">
        <v>183</v>
      </c>
      <c r="C86" s="37">
        <v>2920</v>
      </c>
      <c r="D86" s="37">
        <v>2881</v>
      </c>
      <c r="E86" s="35">
        <f>C86+D86</f>
        <v>5801</v>
      </c>
    </row>
    <row r="87" spans="1:5" ht="21.75">
      <c r="A87" s="36"/>
      <c r="B87" s="38" t="s">
        <v>184</v>
      </c>
      <c r="C87" s="37">
        <v>3388</v>
      </c>
      <c r="D87" s="37">
        <v>3321</v>
      </c>
      <c r="E87" s="35">
        <f aca="true" t="shared" si="6" ref="E87:E98">C87+D87</f>
        <v>6709</v>
      </c>
    </row>
    <row r="88" spans="1:5" ht="21.75">
      <c r="A88" s="36"/>
      <c r="B88" s="38" t="s">
        <v>185</v>
      </c>
      <c r="C88" s="37">
        <v>3824</v>
      </c>
      <c r="D88" s="37">
        <v>3686</v>
      </c>
      <c r="E88" s="35">
        <f t="shared" si="6"/>
        <v>7510</v>
      </c>
    </row>
    <row r="89" spans="1:5" ht="21.75">
      <c r="A89" s="36"/>
      <c r="B89" s="38" t="s">
        <v>186</v>
      </c>
      <c r="C89" s="37">
        <v>5633</v>
      </c>
      <c r="D89" s="37">
        <v>5780</v>
      </c>
      <c r="E89" s="35">
        <f t="shared" si="6"/>
        <v>11413</v>
      </c>
    </row>
    <row r="90" spans="1:5" ht="21.75">
      <c r="A90" s="36"/>
      <c r="B90" s="38" t="s">
        <v>187</v>
      </c>
      <c r="C90" s="37">
        <v>4972</v>
      </c>
      <c r="D90" s="37">
        <v>4968</v>
      </c>
      <c r="E90" s="35">
        <f t="shared" si="6"/>
        <v>9940</v>
      </c>
    </row>
    <row r="91" spans="1:5" ht="21.75">
      <c r="A91" s="36"/>
      <c r="B91" s="38" t="s">
        <v>188</v>
      </c>
      <c r="C91" s="37">
        <v>4630</v>
      </c>
      <c r="D91" s="37">
        <v>4723</v>
      </c>
      <c r="E91" s="35">
        <f t="shared" si="6"/>
        <v>9353</v>
      </c>
    </row>
    <row r="92" spans="1:5" ht="21.75">
      <c r="A92" s="36"/>
      <c r="B92" s="38" t="s">
        <v>189</v>
      </c>
      <c r="C92" s="37">
        <v>2570</v>
      </c>
      <c r="D92" s="37">
        <v>2658</v>
      </c>
      <c r="E92" s="35">
        <f t="shared" si="6"/>
        <v>5228</v>
      </c>
    </row>
    <row r="93" spans="1:5" ht="21.75">
      <c r="A93" s="36"/>
      <c r="B93" s="38" t="s">
        <v>190</v>
      </c>
      <c r="C93" s="37">
        <v>2621</v>
      </c>
      <c r="D93" s="37">
        <v>2736</v>
      </c>
      <c r="E93" s="35">
        <f t="shared" si="6"/>
        <v>5357</v>
      </c>
    </row>
    <row r="94" spans="1:5" ht="21.75">
      <c r="A94" s="36"/>
      <c r="B94" s="38" t="s">
        <v>191</v>
      </c>
      <c r="C94" s="37">
        <v>4387</v>
      </c>
      <c r="D94" s="37">
        <v>4530</v>
      </c>
      <c r="E94" s="35">
        <f t="shared" si="6"/>
        <v>8917</v>
      </c>
    </row>
    <row r="95" spans="1:5" ht="21.75">
      <c r="A95" s="36"/>
      <c r="B95" s="38" t="s">
        <v>192</v>
      </c>
      <c r="C95" s="37">
        <v>2744</v>
      </c>
      <c r="D95" s="37">
        <v>2661</v>
      </c>
      <c r="E95" s="35">
        <f t="shared" si="6"/>
        <v>5405</v>
      </c>
    </row>
    <row r="96" spans="1:5" ht="21.75">
      <c r="A96" s="33"/>
      <c r="B96" s="34" t="s">
        <v>193</v>
      </c>
      <c r="C96" s="35">
        <v>4081</v>
      </c>
      <c r="D96" s="35">
        <v>4093</v>
      </c>
      <c r="E96" s="35">
        <f t="shared" si="6"/>
        <v>8174</v>
      </c>
    </row>
    <row r="97" spans="1:5" ht="21.75">
      <c r="A97" s="33"/>
      <c r="B97" s="34" t="s">
        <v>194</v>
      </c>
      <c r="C97" s="35">
        <v>3802</v>
      </c>
      <c r="D97" s="35">
        <v>3678</v>
      </c>
      <c r="E97" s="35">
        <f t="shared" si="6"/>
        <v>7480</v>
      </c>
    </row>
    <row r="98" spans="1:5" ht="22.5" thickBot="1">
      <c r="A98" s="36"/>
      <c r="B98" s="38" t="s">
        <v>195</v>
      </c>
      <c r="C98" s="37">
        <v>2820</v>
      </c>
      <c r="D98" s="37">
        <v>2824</v>
      </c>
      <c r="E98" s="35">
        <f t="shared" si="6"/>
        <v>5644</v>
      </c>
    </row>
    <row r="99" spans="1:5" ht="22.5" thickBot="1">
      <c r="A99" s="26">
        <v>8</v>
      </c>
      <c r="B99" s="27" t="s">
        <v>196</v>
      </c>
      <c r="C99" s="28">
        <f>SUM(C100:C108)</f>
        <v>28829</v>
      </c>
      <c r="D99" s="28">
        <f>SUM(D100:D108)</f>
        <v>28773</v>
      </c>
      <c r="E99" s="28">
        <f>SUM(E100:E108)</f>
        <v>57602</v>
      </c>
    </row>
    <row r="100" spans="1:5" ht="21.75">
      <c r="A100" s="53"/>
      <c r="B100" s="54" t="s">
        <v>197</v>
      </c>
      <c r="C100" s="55">
        <v>5318</v>
      </c>
      <c r="D100" s="55">
        <v>5421</v>
      </c>
      <c r="E100" s="55">
        <f>C100+D100</f>
        <v>10739</v>
      </c>
    </row>
    <row r="101" spans="1:5" ht="21.75">
      <c r="A101" s="33"/>
      <c r="B101" s="34" t="s">
        <v>198</v>
      </c>
      <c r="C101" s="35">
        <v>4077</v>
      </c>
      <c r="D101" s="35">
        <v>4098</v>
      </c>
      <c r="E101" s="35">
        <f>C101+D101</f>
        <v>8175</v>
      </c>
    </row>
    <row r="102" spans="1:5" ht="21.75">
      <c r="A102" s="33"/>
      <c r="B102" s="34" t="s">
        <v>199</v>
      </c>
      <c r="C102" s="35">
        <v>2644</v>
      </c>
      <c r="D102" s="35">
        <v>2633</v>
      </c>
      <c r="E102" s="35">
        <f aca="true" t="shared" si="7" ref="E102:E108">C102+D102</f>
        <v>5277</v>
      </c>
    </row>
    <row r="103" spans="1:5" ht="21.75">
      <c r="A103" s="33"/>
      <c r="B103" s="34" t="s">
        <v>200</v>
      </c>
      <c r="C103" s="35">
        <v>3976</v>
      </c>
      <c r="D103" s="35">
        <v>3989</v>
      </c>
      <c r="E103" s="35">
        <f t="shared" si="7"/>
        <v>7965</v>
      </c>
    </row>
    <row r="104" spans="1:5" ht="21.75">
      <c r="A104" s="33"/>
      <c r="B104" s="34" t="s">
        <v>201</v>
      </c>
      <c r="C104" s="35">
        <v>2324</v>
      </c>
      <c r="D104" s="35">
        <v>2352</v>
      </c>
      <c r="E104" s="35">
        <f t="shared" si="7"/>
        <v>4676</v>
      </c>
    </row>
    <row r="105" spans="1:5" ht="21.75">
      <c r="A105" s="33"/>
      <c r="B105" s="34" t="s">
        <v>202</v>
      </c>
      <c r="C105" s="35">
        <v>4631</v>
      </c>
      <c r="D105" s="35">
        <v>4495</v>
      </c>
      <c r="E105" s="35">
        <f t="shared" si="7"/>
        <v>9126</v>
      </c>
    </row>
    <row r="106" spans="1:5" ht="21.75">
      <c r="A106" s="33"/>
      <c r="B106" s="34" t="s">
        <v>203</v>
      </c>
      <c r="C106" s="35">
        <v>1773</v>
      </c>
      <c r="D106" s="35">
        <v>1845</v>
      </c>
      <c r="E106" s="35">
        <f t="shared" si="7"/>
        <v>3618</v>
      </c>
    </row>
    <row r="107" spans="1:5" ht="21.75">
      <c r="A107" s="33"/>
      <c r="B107" s="34" t="s">
        <v>204</v>
      </c>
      <c r="C107" s="35">
        <v>2158</v>
      </c>
      <c r="D107" s="35">
        <v>2132</v>
      </c>
      <c r="E107" s="35">
        <f t="shared" si="7"/>
        <v>4290</v>
      </c>
    </row>
    <row r="108" spans="1:5" ht="22.5" thickBot="1">
      <c r="A108" s="50"/>
      <c r="B108" s="51" t="s">
        <v>205</v>
      </c>
      <c r="C108" s="52">
        <v>1928</v>
      </c>
      <c r="D108" s="52">
        <v>1808</v>
      </c>
      <c r="E108" s="35">
        <f t="shared" si="7"/>
        <v>3736</v>
      </c>
    </row>
    <row r="109" spans="1:5" ht="22.5" thickBot="1">
      <c r="A109" s="26">
        <v>9</v>
      </c>
      <c r="B109" s="27" t="s">
        <v>206</v>
      </c>
      <c r="C109" s="28">
        <f>SUM(C110:C118)</f>
        <v>32943</v>
      </c>
      <c r="D109" s="28">
        <f>SUM(D110:D118)</f>
        <v>32493</v>
      </c>
      <c r="E109" s="28">
        <f>SUM(E110:E118)</f>
        <v>65436</v>
      </c>
    </row>
    <row r="110" spans="1:5" ht="21.75">
      <c r="A110" s="53"/>
      <c r="B110" s="54" t="s">
        <v>166</v>
      </c>
      <c r="C110" s="55">
        <v>4700</v>
      </c>
      <c r="D110" s="55">
        <v>4741</v>
      </c>
      <c r="E110" s="55">
        <f>C110+D110</f>
        <v>9441</v>
      </c>
    </row>
    <row r="111" spans="1:5" ht="21.75">
      <c r="A111" s="33"/>
      <c r="B111" s="34" t="s">
        <v>207</v>
      </c>
      <c r="C111" s="35">
        <v>2748</v>
      </c>
      <c r="D111" s="35">
        <v>2745</v>
      </c>
      <c r="E111" s="35">
        <f>C111+D111</f>
        <v>5493</v>
      </c>
    </row>
    <row r="112" spans="1:5" ht="21.75">
      <c r="A112" s="33"/>
      <c r="B112" s="34" t="s">
        <v>208</v>
      </c>
      <c r="C112" s="35">
        <v>4840</v>
      </c>
      <c r="D112" s="35">
        <v>4728</v>
      </c>
      <c r="E112" s="35">
        <f aca="true" t="shared" si="8" ref="E112:E118">C112+D112</f>
        <v>9568</v>
      </c>
    </row>
    <row r="113" spans="1:5" ht="21.75">
      <c r="A113" s="33"/>
      <c r="B113" s="34" t="s">
        <v>209</v>
      </c>
      <c r="C113" s="35">
        <v>3206</v>
      </c>
      <c r="D113" s="35">
        <v>3158</v>
      </c>
      <c r="E113" s="35">
        <f t="shared" si="8"/>
        <v>6364</v>
      </c>
    </row>
    <row r="114" spans="1:5" ht="21.75">
      <c r="A114" s="33"/>
      <c r="B114" s="34" t="s">
        <v>174</v>
      </c>
      <c r="C114" s="35">
        <v>2422</v>
      </c>
      <c r="D114" s="35">
        <v>2357</v>
      </c>
      <c r="E114" s="35">
        <f t="shared" si="8"/>
        <v>4779</v>
      </c>
    </row>
    <row r="115" spans="1:5" ht="21.75">
      <c r="A115" s="33"/>
      <c r="B115" s="34" t="s">
        <v>210</v>
      </c>
      <c r="C115" s="35">
        <v>4041</v>
      </c>
      <c r="D115" s="35">
        <v>3997</v>
      </c>
      <c r="E115" s="35">
        <f t="shared" si="8"/>
        <v>8038</v>
      </c>
    </row>
    <row r="116" spans="1:5" ht="21.75">
      <c r="A116" s="33"/>
      <c r="B116" s="34" t="s">
        <v>105</v>
      </c>
      <c r="C116" s="35">
        <v>4919</v>
      </c>
      <c r="D116" s="35">
        <v>4840</v>
      </c>
      <c r="E116" s="35">
        <f t="shared" si="8"/>
        <v>9759</v>
      </c>
    </row>
    <row r="117" spans="1:5" ht="21.75">
      <c r="A117" s="33"/>
      <c r="B117" s="34" t="s">
        <v>211</v>
      </c>
      <c r="C117" s="35">
        <v>3039</v>
      </c>
      <c r="D117" s="35">
        <v>2965</v>
      </c>
      <c r="E117" s="35">
        <f t="shared" si="8"/>
        <v>6004</v>
      </c>
    </row>
    <row r="118" spans="1:5" ht="22.5" thickBot="1">
      <c r="A118" s="50"/>
      <c r="B118" s="51" t="s">
        <v>212</v>
      </c>
      <c r="C118" s="52">
        <v>3028</v>
      </c>
      <c r="D118" s="52">
        <v>2962</v>
      </c>
      <c r="E118" s="35">
        <f t="shared" si="8"/>
        <v>5990</v>
      </c>
    </row>
    <row r="119" spans="1:5" ht="22.5" thickBot="1">
      <c r="A119" s="26">
        <v>10</v>
      </c>
      <c r="B119" s="27" t="s">
        <v>213</v>
      </c>
      <c r="C119" s="28">
        <f>SUM(C120:C137)</f>
        <v>60216</v>
      </c>
      <c r="D119" s="28">
        <f>SUM(D120:D137)</f>
        <v>60698</v>
      </c>
      <c r="E119" s="28">
        <f>SUM(E120:E137)</f>
        <v>120914</v>
      </c>
    </row>
    <row r="120" spans="1:5" ht="21.75">
      <c r="A120" s="53"/>
      <c r="B120" s="54" t="s">
        <v>214</v>
      </c>
      <c r="C120" s="55">
        <v>3394</v>
      </c>
      <c r="D120" s="55">
        <v>3535</v>
      </c>
      <c r="E120" s="55">
        <f>C120+D120</f>
        <v>6929</v>
      </c>
    </row>
    <row r="121" spans="1:5" ht="21.75">
      <c r="A121" s="33"/>
      <c r="B121" s="34" t="s">
        <v>215</v>
      </c>
      <c r="C121" s="35">
        <v>4034</v>
      </c>
      <c r="D121" s="35">
        <v>4064</v>
      </c>
      <c r="E121" s="35">
        <f>C121+D121</f>
        <v>8098</v>
      </c>
    </row>
    <row r="122" spans="1:5" ht="21.75">
      <c r="A122" s="33"/>
      <c r="B122" s="34" t="s">
        <v>216</v>
      </c>
      <c r="C122" s="35">
        <v>3226</v>
      </c>
      <c r="D122" s="35">
        <v>3151</v>
      </c>
      <c r="E122" s="35">
        <f aca="true" t="shared" si="9" ref="E122:E137">C122+D122</f>
        <v>6377</v>
      </c>
    </row>
    <row r="123" spans="1:5" ht="21.75">
      <c r="A123" s="33"/>
      <c r="B123" s="34" t="s">
        <v>217</v>
      </c>
      <c r="C123" s="35">
        <v>2825</v>
      </c>
      <c r="D123" s="35">
        <v>2902</v>
      </c>
      <c r="E123" s="35">
        <f t="shared" si="9"/>
        <v>5727</v>
      </c>
    </row>
    <row r="124" spans="1:5" ht="21.75">
      <c r="A124" s="33"/>
      <c r="B124" s="34" t="s">
        <v>218</v>
      </c>
      <c r="C124" s="35">
        <v>5137</v>
      </c>
      <c r="D124" s="35">
        <v>5041</v>
      </c>
      <c r="E124" s="35">
        <f t="shared" si="9"/>
        <v>10178</v>
      </c>
    </row>
    <row r="125" spans="1:5" ht="21.75">
      <c r="A125" s="33"/>
      <c r="B125" s="34" t="s">
        <v>219</v>
      </c>
      <c r="C125" s="35">
        <v>3118</v>
      </c>
      <c r="D125" s="35">
        <v>3098</v>
      </c>
      <c r="E125" s="35">
        <f t="shared" si="9"/>
        <v>6216</v>
      </c>
    </row>
    <row r="126" spans="1:5" ht="21.75">
      <c r="A126" s="33"/>
      <c r="B126" s="34" t="s">
        <v>220</v>
      </c>
      <c r="C126" s="35">
        <v>2433</v>
      </c>
      <c r="D126" s="35">
        <v>2544</v>
      </c>
      <c r="E126" s="35">
        <f t="shared" si="9"/>
        <v>4977</v>
      </c>
    </row>
    <row r="127" spans="1:5" ht="21.75">
      <c r="A127" s="33"/>
      <c r="B127" s="34" t="s">
        <v>221</v>
      </c>
      <c r="C127" s="35">
        <v>4590</v>
      </c>
      <c r="D127" s="35">
        <v>4664</v>
      </c>
      <c r="E127" s="35">
        <f t="shared" si="9"/>
        <v>9254</v>
      </c>
    </row>
    <row r="128" spans="1:5" ht="21.75">
      <c r="A128" s="33"/>
      <c r="B128" s="34" t="s">
        <v>187</v>
      </c>
      <c r="C128" s="35">
        <v>3979</v>
      </c>
      <c r="D128" s="35">
        <v>4040</v>
      </c>
      <c r="E128" s="35">
        <f t="shared" si="9"/>
        <v>8019</v>
      </c>
    </row>
    <row r="129" spans="1:5" ht="21.75">
      <c r="A129" s="33"/>
      <c r="B129" s="34" t="s">
        <v>222</v>
      </c>
      <c r="C129" s="35">
        <v>5912</v>
      </c>
      <c r="D129" s="35">
        <v>6026</v>
      </c>
      <c r="E129" s="35">
        <f t="shared" si="9"/>
        <v>11938</v>
      </c>
    </row>
    <row r="130" spans="1:5" ht="21.75">
      <c r="A130" s="33"/>
      <c r="B130" s="34" t="s">
        <v>223</v>
      </c>
      <c r="C130" s="35">
        <v>3808</v>
      </c>
      <c r="D130" s="35">
        <v>3785</v>
      </c>
      <c r="E130" s="35">
        <f t="shared" si="9"/>
        <v>7593</v>
      </c>
    </row>
    <row r="131" spans="1:5" ht="21.75">
      <c r="A131" s="33"/>
      <c r="B131" s="34" t="s">
        <v>224</v>
      </c>
      <c r="C131" s="35">
        <v>2395</v>
      </c>
      <c r="D131" s="35">
        <v>2502</v>
      </c>
      <c r="E131" s="35">
        <f t="shared" si="9"/>
        <v>4897</v>
      </c>
    </row>
    <row r="132" spans="1:5" ht="21.75">
      <c r="A132" s="33"/>
      <c r="B132" s="34" t="s">
        <v>225</v>
      </c>
      <c r="C132" s="35">
        <v>2856</v>
      </c>
      <c r="D132" s="35">
        <v>2803</v>
      </c>
      <c r="E132" s="35">
        <f t="shared" si="9"/>
        <v>5659</v>
      </c>
    </row>
    <row r="133" spans="1:5" ht="21.75">
      <c r="A133" s="33"/>
      <c r="B133" s="34" t="s">
        <v>226</v>
      </c>
      <c r="C133" s="35">
        <v>2348</v>
      </c>
      <c r="D133" s="35">
        <v>2379</v>
      </c>
      <c r="E133" s="35">
        <f t="shared" si="9"/>
        <v>4727</v>
      </c>
    </row>
    <row r="134" spans="1:5" ht="21.75">
      <c r="A134" s="33"/>
      <c r="B134" s="34" t="s">
        <v>227</v>
      </c>
      <c r="C134" s="35">
        <v>1569</v>
      </c>
      <c r="D134" s="35">
        <v>1451</v>
      </c>
      <c r="E134" s="35">
        <f t="shared" si="9"/>
        <v>3020</v>
      </c>
    </row>
    <row r="135" spans="1:5" ht="21.75">
      <c r="A135" s="33"/>
      <c r="B135" s="34" t="s">
        <v>228</v>
      </c>
      <c r="C135" s="35">
        <v>2255</v>
      </c>
      <c r="D135" s="35">
        <v>2205</v>
      </c>
      <c r="E135" s="35">
        <f t="shared" si="9"/>
        <v>4460</v>
      </c>
    </row>
    <row r="136" spans="1:5" ht="21.75">
      <c r="A136" s="33"/>
      <c r="B136" s="34" t="s">
        <v>229</v>
      </c>
      <c r="C136" s="35">
        <v>3272</v>
      </c>
      <c r="D136" s="35">
        <v>3473</v>
      </c>
      <c r="E136" s="35">
        <f t="shared" si="9"/>
        <v>6745</v>
      </c>
    </row>
    <row r="137" spans="1:5" ht="22.5" thickBot="1">
      <c r="A137" s="50"/>
      <c r="B137" s="51" t="s">
        <v>230</v>
      </c>
      <c r="C137" s="52">
        <v>3065</v>
      </c>
      <c r="D137" s="52">
        <v>3035</v>
      </c>
      <c r="E137" s="35">
        <f t="shared" si="9"/>
        <v>6100</v>
      </c>
    </row>
    <row r="138" spans="1:5" ht="22.5" thickBot="1">
      <c r="A138" s="26">
        <v>11</v>
      </c>
      <c r="B138" s="27" t="s">
        <v>231</v>
      </c>
      <c r="C138" s="28">
        <f>SUM(C139:C153)</f>
        <v>58308</v>
      </c>
      <c r="D138" s="28">
        <f>SUM(D139:D153)</f>
        <v>58387</v>
      </c>
      <c r="E138" s="28">
        <f>SUM(E139:E153)</f>
        <v>116695</v>
      </c>
    </row>
    <row r="139" spans="1:5" ht="21.75">
      <c r="A139" s="53"/>
      <c r="B139" s="54" t="s">
        <v>232</v>
      </c>
      <c r="C139" s="55">
        <v>10373</v>
      </c>
      <c r="D139" s="55">
        <v>10374</v>
      </c>
      <c r="E139" s="55">
        <f>C139+D139</f>
        <v>20747</v>
      </c>
    </row>
    <row r="140" spans="1:5" ht="21.75">
      <c r="A140" s="33"/>
      <c r="B140" s="34" t="s">
        <v>233</v>
      </c>
      <c r="C140" s="35">
        <v>3019</v>
      </c>
      <c r="D140" s="35">
        <v>3127</v>
      </c>
      <c r="E140" s="35">
        <f>C140+D140</f>
        <v>6146</v>
      </c>
    </row>
    <row r="141" spans="1:5" ht="21.75">
      <c r="A141" s="33"/>
      <c r="B141" s="34" t="s">
        <v>234</v>
      </c>
      <c r="C141" s="35">
        <v>3951</v>
      </c>
      <c r="D141" s="35">
        <v>4052</v>
      </c>
      <c r="E141" s="35">
        <f aca="true" t="shared" si="10" ref="E141:E153">C141+D141</f>
        <v>8003</v>
      </c>
    </row>
    <row r="142" spans="1:5" ht="21.75">
      <c r="A142" s="33"/>
      <c r="B142" s="34" t="s">
        <v>235</v>
      </c>
      <c r="C142" s="35">
        <v>4656</v>
      </c>
      <c r="D142" s="35">
        <v>4634</v>
      </c>
      <c r="E142" s="35">
        <f t="shared" si="10"/>
        <v>9290</v>
      </c>
    </row>
    <row r="143" spans="1:5" ht="21.75">
      <c r="A143" s="33"/>
      <c r="B143" s="34" t="s">
        <v>236</v>
      </c>
      <c r="C143" s="35">
        <v>2592</v>
      </c>
      <c r="D143" s="35">
        <v>2540</v>
      </c>
      <c r="E143" s="35">
        <f t="shared" si="10"/>
        <v>5132</v>
      </c>
    </row>
    <row r="144" spans="1:5" ht="21.75">
      <c r="A144" s="33"/>
      <c r="B144" s="34" t="s">
        <v>237</v>
      </c>
      <c r="C144" s="35">
        <v>2717</v>
      </c>
      <c r="D144" s="35">
        <v>2690</v>
      </c>
      <c r="E144" s="35">
        <f t="shared" si="10"/>
        <v>5407</v>
      </c>
    </row>
    <row r="145" spans="1:5" ht="21.75">
      <c r="A145" s="33"/>
      <c r="B145" s="34" t="s">
        <v>238</v>
      </c>
      <c r="C145" s="35">
        <v>2269</v>
      </c>
      <c r="D145" s="35">
        <v>2280</v>
      </c>
      <c r="E145" s="35">
        <f t="shared" si="10"/>
        <v>4549</v>
      </c>
    </row>
    <row r="146" spans="1:5" ht="21.75">
      <c r="A146" s="33"/>
      <c r="B146" s="34" t="s">
        <v>239</v>
      </c>
      <c r="C146" s="35">
        <v>3970</v>
      </c>
      <c r="D146" s="35">
        <v>3971</v>
      </c>
      <c r="E146" s="35">
        <f t="shared" si="10"/>
        <v>7941</v>
      </c>
    </row>
    <row r="147" spans="1:5" ht="21.75">
      <c r="A147" s="33"/>
      <c r="B147" s="34" t="s">
        <v>142</v>
      </c>
      <c r="C147" s="35">
        <v>3189</v>
      </c>
      <c r="D147" s="35">
        <v>3106</v>
      </c>
      <c r="E147" s="35">
        <f t="shared" si="10"/>
        <v>6295</v>
      </c>
    </row>
    <row r="148" spans="1:5" ht="21.75">
      <c r="A148" s="33"/>
      <c r="B148" s="34" t="s">
        <v>240</v>
      </c>
      <c r="C148" s="35">
        <v>4767</v>
      </c>
      <c r="D148" s="35">
        <v>4806</v>
      </c>
      <c r="E148" s="35">
        <f t="shared" si="10"/>
        <v>9573</v>
      </c>
    </row>
    <row r="149" spans="1:5" ht="21.75">
      <c r="A149" s="33"/>
      <c r="B149" s="34" t="s">
        <v>241</v>
      </c>
      <c r="C149" s="35">
        <v>2714</v>
      </c>
      <c r="D149" s="35">
        <v>2790</v>
      </c>
      <c r="E149" s="35">
        <f t="shared" si="10"/>
        <v>5504</v>
      </c>
    </row>
    <row r="150" spans="1:5" ht="21.75">
      <c r="A150" s="33"/>
      <c r="B150" s="34" t="s">
        <v>242</v>
      </c>
      <c r="C150" s="35">
        <v>3451</v>
      </c>
      <c r="D150" s="35">
        <v>3464</v>
      </c>
      <c r="E150" s="35">
        <f t="shared" si="10"/>
        <v>6915</v>
      </c>
    </row>
    <row r="151" spans="1:5" ht="21.75">
      <c r="A151" s="33"/>
      <c r="B151" s="34" t="s">
        <v>243</v>
      </c>
      <c r="C151" s="35">
        <v>3631</v>
      </c>
      <c r="D151" s="35">
        <v>3473</v>
      </c>
      <c r="E151" s="35">
        <f t="shared" si="10"/>
        <v>7104</v>
      </c>
    </row>
    <row r="152" spans="1:5" ht="21.75">
      <c r="A152" s="33"/>
      <c r="B152" s="34" t="s">
        <v>244</v>
      </c>
      <c r="C152" s="35">
        <v>3600</v>
      </c>
      <c r="D152" s="35">
        <v>3729</v>
      </c>
      <c r="E152" s="35">
        <f t="shared" si="10"/>
        <v>7329</v>
      </c>
    </row>
    <row r="153" spans="1:5" ht="22.5" thickBot="1">
      <c r="A153" s="50"/>
      <c r="B153" s="51" t="s">
        <v>245</v>
      </c>
      <c r="C153" s="52">
        <v>3409</v>
      </c>
      <c r="D153" s="52">
        <v>3351</v>
      </c>
      <c r="E153" s="35">
        <f t="shared" si="10"/>
        <v>6760</v>
      </c>
    </row>
    <row r="154" spans="1:5" ht="22.5" thickBot="1">
      <c r="A154" s="26">
        <v>12</v>
      </c>
      <c r="B154" s="27" t="s">
        <v>246</v>
      </c>
      <c r="C154" s="28">
        <f>SUM(C155:C159)</f>
        <v>11688</v>
      </c>
      <c r="D154" s="28">
        <f>SUM(D155:D159)</f>
        <v>11696</v>
      </c>
      <c r="E154" s="28">
        <f>SUM(E155:E159)</f>
        <v>23384</v>
      </c>
    </row>
    <row r="155" spans="1:5" ht="21.75">
      <c r="A155" s="53"/>
      <c r="B155" s="54" t="s">
        <v>143</v>
      </c>
      <c r="C155" s="55">
        <v>2266</v>
      </c>
      <c r="D155" s="55">
        <v>2258</v>
      </c>
      <c r="E155" s="55">
        <f>C155+D155</f>
        <v>4524</v>
      </c>
    </row>
    <row r="156" spans="1:5" ht="21.75">
      <c r="A156" s="33"/>
      <c r="B156" s="34" t="s">
        <v>247</v>
      </c>
      <c r="C156" s="35">
        <v>2332</v>
      </c>
      <c r="D156" s="35">
        <v>2317</v>
      </c>
      <c r="E156" s="35">
        <f>C156+D156</f>
        <v>4649</v>
      </c>
    </row>
    <row r="157" spans="1:5" ht="21.75">
      <c r="A157" s="33"/>
      <c r="B157" s="34" t="s">
        <v>248</v>
      </c>
      <c r="C157" s="35">
        <v>2569</v>
      </c>
      <c r="D157" s="35">
        <v>2526</v>
      </c>
      <c r="E157" s="35">
        <f>C157+D157</f>
        <v>5095</v>
      </c>
    </row>
    <row r="158" spans="1:5" ht="21.75">
      <c r="A158" s="33"/>
      <c r="B158" s="34" t="s">
        <v>249</v>
      </c>
      <c r="C158" s="35">
        <v>2031</v>
      </c>
      <c r="D158" s="35">
        <v>2095</v>
      </c>
      <c r="E158" s="35">
        <f>C158+D158</f>
        <v>4126</v>
      </c>
    </row>
    <row r="159" spans="1:5" ht="22.5" thickBot="1">
      <c r="A159" s="50"/>
      <c r="B159" s="51" t="s">
        <v>250</v>
      </c>
      <c r="C159" s="52">
        <v>2490</v>
      </c>
      <c r="D159" s="52">
        <v>2500</v>
      </c>
      <c r="E159" s="35">
        <f>C159+D159</f>
        <v>4990</v>
      </c>
    </row>
    <row r="160" spans="1:5" ht="22.5" thickBot="1">
      <c r="A160" s="26">
        <v>13</v>
      </c>
      <c r="B160" s="27" t="s">
        <v>251</v>
      </c>
      <c r="C160" s="28">
        <f>SUM(C161:C165)</f>
        <v>13903</v>
      </c>
      <c r="D160" s="28">
        <f>SUM(D161:D165)</f>
        <v>13935</v>
      </c>
      <c r="E160" s="29">
        <f>SUM(E161:E165)</f>
        <v>27838</v>
      </c>
    </row>
    <row r="161" spans="1:5" ht="21.75">
      <c r="A161" s="53"/>
      <c r="B161" s="54" t="s">
        <v>252</v>
      </c>
      <c r="C161" s="55">
        <v>3313</v>
      </c>
      <c r="D161" s="55">
        <v>3204</v>
      </c>
      <c r="E161" s="55">
        <f>C161+D161</f>
        <v>6517</v>
      </c>
    </row>
    <row r="162" spans="1:5" ht="21.75">
      <c r="A162" s="33"/>
      <c r="B162" s="34" t="s">
        <v>253</v>
      </c>
      <c r="C162" s="35">
        <v>2305</v>
      </c>
      <c r="D162" s="35">
        <v>2294</v>
      </c>
      <c r="E162" s="35">
        <f>C162+D162</f>
        <v>4599</v>
      </c>
    </row>
    <row r="163" spans="1:5" ht="21.75">
      <c r="A163" s="33"/>
      <c r="B163" s="34" t="s">
        <v>254</v>
      </c>
      <c r="C163" s="35">
        <v>3736</v>
      </c>
      <c r="D163" s="35">
        <v>3769</v>
      </c>
      <c r="E163" s="35">
        <f>C163+D163</f>
        <v>7505</v>
      </c>
    </row>
    <row r="164" spans="1:5" ht="21.75">
      <c r="A164" s="33"/>
      <c r="B164" s="34" t="s">
        <v>255</v>
      </c>
      <c r="C164" s="35">
        <v>2205</v>
      </c>
      <c r="D164" s="35">
        <v>2262</v>
      </c>
      <c r="E164" s="35">
        <f>C164+D164</f>
        <v>4467</v>
      </c>
    </row>
    <row r="165" spans="1:5" ht="22.5" thickBot="1">
      <c r="A165" s="36"/>
      <c r="B165" s="38" t="s">
        <v>256</v>
      </c>
      <c r="C165" s="37">
        <v>2344</v>
      </c>
      <c r="D165" s="37">
        <v>2406</v>
      </c>
      <c r="E165" s="35">
        <f>C165+D165</f>
        <v>4750</v>
      </c>
    </row>
    <row r="166" spans="1:5" ht="22.5" thickBot="1">
      <c r="A166" s="26">
        <v>14</v>
      </c>
      <c r="B166" s="27" t="s">
        <v>257</v>
      </c>
      <c r="C166" s="28">
        <f>SUM(C167:C176)</f>
        <v>37397</v>
      </c>
      <c r="D166" s="28">
        <f>SUM(D167:D176)</f>
        <v>37171</v>
      </c>
      <c r="E166" s="28">
        <f>SUM(E167:E176)</f>
        <v>74568</v>
      </c>
    </row>
    <row r="167" spans="1:5" ht="21.75">
      <c r="A167" s="53"/>
      <c r="B167" s="54" t="s">
        <v>258</v>
      </c>
      <c r="C167" s="55">
        <v>5472</v>
      </c>
      <c r="D167" s="55">
        <v>5491</v>
      </c>
      <c r="E167" s="55">
        <f>C167+D167</f>
        <v>10963</v>
      </c>
    </row>
    <row r="168" spans="1:5" ht="21.75">
      <c r="A168" s="33"/>
      <c r="B168" s="34" t="s">
        <v>259</v>
      </c>
      <c r="C168" s="35">
        <v>4647</v>
      </c>
      <c r="D168" s="35">
        <v>4544</v>
      </c>
      <c r="E168" s="35">
        <f>C168+D168</f>
        <v>9191</v>
      </c>
    </row>
    <row r="169" spans="1:5" ht="21.75">
      <c r="A169" s="33"/>
      <c r="B169" s="34" t="s">
        <v>260</v>
      </c>
      <c r="C169" s="35">
        <v>2858</v>
      </c>
      <c r="D169" s="35">
        <v>2781</v>
      </c>
      <c r="E169" s="35">
        <f aca="true" t="shared" si="11" ref="E169:E190">C169+D169</f>
        <v>5639</v>
      </c>
    </row>
    <row r="170" spans="1:5" ht="21.75">
      <c r="A170" s="33"/>
      <c r="B170" s="34" t="s">
        <v>261</v>
      </c>
      <c r="C170" s="35">
        <v>3449</v>
      </c>
      <c r="D170" s="35">
        <v>3473</v>
      </c>
      <c r="E170" s="35">
        <f t="shared" si="11"/>
        <v>6922</v>
      </c>
    </row>
    <row r="171" spans="1:5" ht="21.75">
      <c r="A171" s="33"/>
      <c r="B171" s="34" t="s">
        <v>262</v>
      </c>
      <c r="C171" s="35">
        <v>4614</v>
      </c>
      <c r="D171" s="35">
        <v>4589</v>
      </c>
      <c r="E171" s="35">
        <f t="shared" si="11"/>
        <v>9203</v>
      </c>
    </row>
    <row r="172" spans="1:5" ht="21.75">
      <c r="A172" s="33"/>
      <c r="B172" s="34" t="s">
        <v>263</v>
      </c>
      <c r="C172" s="35">
        <v>5168</v>
      </c>
      <c r="D172" s="35">
        <v>5124</v>
      </c>
      <c r="E172" s="35">
        <f t="shared" si="11"/>
        <v>10292</v>
      </c>
    </row>
    <row r="173" spans="1:5" ht="21.75">
      <c r="A173" s="33"/>
      <c r="B173" s="34" t="s">
        <v>264</v>
      </c>
      <c r="C173" s="35">
        <v>3764</v>
      </c>
      <c r="D173" s="35">
        <v>3852</v>
      </c>
      <c r="E173" s="35">
        <f t="shared" si="11"/>
        <v>7616</v>
      </c>
    </row>
    <row r="174" spans="1:5" ht="21.75">
      <c r="A174" s="33"/>
      <c r="B174" s="34" t="s">
        <v>265</v>
      </c>
      <c r="C174" s="35">
        <v>2219</v>
      </c>
      <c r="D174" s="35">
        <v>2151</v>
      </c>
      <c r="E174" s="35">
        <f t="shared" si="11"/>
        <v>4370</v>
      </c>
    </row>
    <row r="175" spans="1:5" ht="21.75">
      <c r="A175" s="33"/>
      <c r="B175" s="34" t="s">
        <v>140</v>
      </c>
      <c r="C175" s="35">
        <v>2397</v>
      </c>
      <c r="D175" s="35">
        <v>2392</v>
      </c>
      <c r="E175" s="35">
        <f t="shared" si="11"/>
        <v>4789</v>
      </c>
    </row>
    <row r="176" spans="1:5" ht="22.5" thickBot="1">
      <c r="A176" s="50"/>
      <c r="B176" s="51" t="s">
        <v>266</v>
      </c>
      <c r="C176" s="52">
        <v>2809</v>
      </c>
      <c r="D176" s="52">
        <v>2774</v>
      </c>
      <c r="E176" s="35">
        <f t="shared" si="11"/>
        <v>5583</v>
      </c>
    </row>
    <row r="177" spans="1:5" ht="22.5" thickBot="1">
      <c r="A177" s="26">
        <v>15</v>
      </c>
      <c r="B177" s="27" t="s">
        <v>267</v>
      </c>
      <c r="C177" s="28">
        <f>SUM(C178:C181)</f>
        <v>11318</v>
      </c>
      <c r="D177" s="28">
        <f>SUM(D178:D181)</f>
        <v>11343</v>
      </c>
      <c r="E177" s="28">
        <f t="shared" si="11"/>
        <v>22661</v>
      </c>
    </row>
    <row r="178" spans="1:5" ht="21.75">
      <c r="A178" s="53"/>
      <c r="B178" s="54" t="s">
        <v>268</v>
      </c>
      <c r="C178" s="55">
        <v>2832</v>
      </c>
      <c r="D178" s="55">
        <v>2801</v>
      </c>
      <c r="E178" s="55">
        <f t="shared" si="11"/>
        <v>5633</v>
      </c>
    </row>
    <row r="179" spans="1:5" ht="21.75">
      <c r="A179" s="33"/>
      <c r="B179" s="34" t="s">
        <v>269</v>
      </c>
      <c r="C179" s="35">
        <v>3901</v>
      </c>
      <c r="D179" s="35">
        <v>4006</v>
      </c>
      <c r="E179" s="35">
        <f t="shared" si="11"/>
        <v>7907</v>
      </c>
    </row>
    <row r="180" spans="1:5" ht="21.75">
      <c r="A180" s="33"/>
      <c r="B180" s="34" t="s">
        <v>270</v>
      </c>
      <c r="C180" s="35">
        <v>2464</v>
      </c>
      <c r="D180" s="35">
        <v>2412</v>
      </c>
      <c r="E180" s="35">
        <f t="shared" si="11"/>
        <v>4876</v>
      </c>
    </row>
    <row r="181" spans="1:5" ht="22.5" thickBot="1">
      <c r="A181" s="50"/>
      <c r="B181" s="51" t="s">
        <v>271</v>
      </c>
      <c r="C181" s="52">
        <v>2121</v>
      </c>
      <c r="D181" s="52">
        <v>2124</v>
      </c>
      <c r="E181" s="35">
        <f t="shared" si="11"/>
        <v>4245</v>
      </c>
    </row>
    <row r="182" spans="1:5" ht="22.5" thickBot="1">
      <c r="A182" s="26">
        <v>16</v>
      </c>
      <c r="B182" s="27" t="s">
        <v>272</v>
      </c>
      <c r="C182" s="28">
        <f>SUM(C183:C190)</f>
        <v>19195</v>
      </c>
      <c r="D182" s="28">
        <f>SUM(D183:D190)</f>
        <v>17753</v>
      </c>
      <c r="E182" s="28">
        <f t="shared" si="11"/>
        <v>36948</v>
      </c>
    </row>
    <row r="183" spans="1:5" ht="21.75">
      <c r="A183" s="53"/>
      <c r="B183" s="54" t="s">
        <v>187</v>
      </c>
      <c r="C183" s="55">
        <v>1399</v>
      </c>
      <c r="D183" s="55">
        <v>1440</v>
      </c>
      <c r="E183" s="55">
        <f t="shared" si="11"/>
        <v>2839</v>
      </c>
    </row>
    <row r="184" spans="1:5" ht="21.75">
      <c r="A184" s="33"/>
      <c r="B184" s="34" t="s">
        <v>273</v>
      </c>
      <c r="C184" s="35">
        <v>3123</v>
      </c>
      <c r="D184" s="35">
        <v>3009</v>
      </c>
      <c r="E184" s="35">
        <f t="shared" si="11"/>
        <v>6132</v>
      </c>
    </row>
    <row r="185" spans="1:5" ht="21.75">
      <c r="A185" s="33"/>
      <c r="B185" s="34" t="s">
        <v>274</v>
      </c>
      <c r="C185" s="35">
        <v>1517</v>
      </c>
      <c r="D185" s="35">
        <v>1550</v>
      </c>
      <c r="E185" s="35">
        <f t="shared" si="11"/>
        <v>3067</v>
      </c>
    </row>
    <row r="186" spans="1:5" ht="21.75">
      <c r="A186" s="33"/>
      <c r="B186" s="34" t="s">
        <v>186</v>
      </c>
      <c r="C186" s="35">
        <v>1963</v>
      </c>
      <c r="D186" s="35">
        <v>1944</v>
      </c>
      <c r="E186" s="35">
        <f t="shared" si="11"/>
        <v>3907</v>
      </c>
    </row>
    <row r="187" spans="1:5" ht="21.75">
      <c r="A187" s="33"/>
      <c r="B187" s="34" t="s">
        <v>275</v>
      </c>
      <c r="C187" s="35">
        <v>2738</v>
      </c>
      <c r="D187" s="35">
        <v>2748</v>
      </c>
      <c r="E187" s="35">
        <f t="shared" si="11"/>
        <v>5486</v>
      </c>
    </row>
    <row r="188" spans="1:5" ht="21.75">
      <c r="A188" s="33"/>
      <c r="B188" s="34" t="s">
        <v>276</v>
      </c>
      <c r="C188" s="35">
        <v>4604</v>
      </c>
      <c r="D188" s="35">
        <v>3147</v>
      </c>
      <c r="E188" s="35">
        <f t="shared" si="11"/>
        <v>7751</v>
      </c>
    </row>
    <row r="189" spans="1:5" ht="21.75">
      <c r="A189" s="33"/>
      <c r="B189" s="34" t="s">
        <v>277</v>
      </c>
      <c r="C189" s="35">
        <v>2434</v>
      </c>
      <c r="D189" s="35">
        <v>2497</v>
      </c>
      <c r="E189" s="35">
        <f t="shared" si="11"/>
        <v>4931</v>
      </c>
    </row>
    <row r="190" spans="1:5" ht="22.5" thickBot="1">
      <c r="A190" s="50"/>
      <c r="B190" s="51" t="s">
        <v>278</v>
      </c>
      <c r="C190" s="52">
        <v>1417</v>
      </c>
      <c r="D190" s="52">
        <v>1418</v>
      </c>
      <c r="E190" s="35">
        <f t="shared" si="11"/>
        <v>2835</v>
      </c>
    </row>
    <row r="191" spans="1:5" ht="22.5" thickBot="1">
      <c r="A191" s="26">
        <v>17</v>
      </c>
      <c r="B191" s="27" t="s">
        <v>279</v>
      </c>
      <c r="C191" s="28">
        <f>SUM(C192:C199)</f>
        <v>23513</v>
      </c>
      <c r="D191" s="28">
        <f>SUM(D192:D199)</f>
        <v>23791</v>
      </c>
      <c r="E191" s="29">
        <f>C191+D191</f>
        <v>47304</v>
      </c>
    </row>
    <row r="192" spans="1:5" ht="21.75">
      <c r="A192" s="56"/>
      <c r="B192" s="57" t="s">
        <v>280</v>
      </c>
      <c r="C192" s="58">
        <v>3677</v>
      </c>
      <c r="D192" s="58">
        <v>3654</v>
      </c>
      <c r="E192" s="55">
        <f>C192+D192</f>
        <v>7331</v>
      </c>
    </row>
    <row r="193" spans="1:5" ht="21.75">
      <c r="A193" s="59"/>
      <c r="B193" s="60" t="s">
        <v>281</v>
      </c>
      <c r="C193" s="61">
        <v>2623</v>
      </c>
      <c r="D193" s="61">
        <v>2758</v>
      </c>
      <c r="E193" s="35">
        <f>C193+D193</f>
        <v>5381</v>
      </c>
    </row>
    <row r="194" spans="1:5" ht="21.75">
      <c r="A194" s="59"/>
      <c r="B194" s="60" t="s">
        <v>282</v>
      </c>
      <c r="C194" s="61">
        <v>2741</v>
      </c>
      <c r="D194" s="61">
        <v>2814</v>
      </c>
      <c r="E194" s="35">
        <f aca="true" t="shared" si="12" ref="E194:E217">C194+D194</f>
        <v>5555</v>
      </c>
    </row>
    <row r="195" spans="1:5" ht="21.75">
      <c r="A195" s="59"/>
      <c r="B195" s="60" t="s">
        <v>283</v>
      </c>
      <c r="C195" s="61">
        <v>3601</v>
      </c>
      <c r="D195" s="61">
        <v>3610</v>
      </c>
      <c r="E195" s="35">
        <f t="shared" si="12"/>
        <v>7211</v>
      </c>
    </row>
    <row r="196" spans="1:5" ht="21.75">
      <c r="A196" s="59"/>
      <c r="B196" s="60" t="s">
        <v>284</v>
      </c>
      <c r="C196" s="61">
        <v>4644</v>
      </c>
      <c r="D196" s="61">
        <v>4685</v>
      </c>
      <c r="E196" s="35">
        <f t="shared" si="12"/>
        <v>9329</v>
      </c>
    </row>
    <row r="197" spans="1:5" ht="21.75">
      <c r="A197" s="59"/>
      <c r="B197" s="60" t="s">
        <v>285</v>
      </c>
      <c r="C197" s="61">
        <v>2096</v>
      </c>
      <c r="D197" s="61">
        <v>2101</v>
      </c>
      <c r="E197" s="35">
        <f t="shared" si="12"/>
        <v>4197</v>
      </c>
    </row>
    <row r="198" spans="1:5" ht="21.75">
      <c r="A198" s="59"/>
      <c r="B198" s="60" t="s">
        <v>286</v>
      </c>
      <c r="C198" s="61">
        <v>2525</v>
      </c>
      <c r="D198" s="61">
        <v>2515</v>
      </c>
      <c r="E198" s="35">
        <f t="shared" si="12"/>
        <v>5040</v>
      </c>
    </row>
    <row r="199" spans="1:5" ht="22.5" thickBot="1">
      <c r="A199" s="62"/>
      <c r="B199" s="63" t="s">
        <v>287</v>
      </c>
      <c r="C199" s="64">
        <v>1606</v>
      </c>
      <c r="D199" s="64">
        <v>1654</v>
      </c>
      <c r="E199" s="35">
        <f t="shared" si="12"/>
        <v>3260</v>
      </c>
    </row>
    <row r="200" spans="1:5" ht="22.5" thickBot="1">
      <c r="A200" s="65">
        <v>18</v>
      </c>
      <c r="B200" s="27" t="s">
        <v>288</v>
      </c>
      <c r="C200" s="28">
        <f>SUM(C201:C206)</f>
        <v>13930</v>
      </c>
      <c r="D200" s="28">
        <f>SUM(D201:D206)</f>
        <v>14003</v>
      </c>
      <c r="E200" s="28">
        <f t="shared" si="12"/>
        <v>27933</v>
      </c>
    </row>
    <row r="201" spans="1:5" ht="21.75">
      <c r="A201" s="56"/>
      <c r="B201" s="57" t="s">
        <v>289</v>
      </c>
      <c r="C201" s="58">
        <v>2285</v>
      </c>
      <c r="D201" s="58">
        <v>2346</v>
      </c>
      <c r="E201" s="58">
        <f t="shared" si="12"/>
        <v>4631</v>
      </c>
    </row>
    <row r="202" spans="1:5" ht="21.75">
      <c r="A202" s="59"/>
      <c r="B202" s="60" t="s">
        <v>290</v>
      </c>
      <c r="C202" s="61">
        <v>2395</v>
      </c>
      <c r="D202" s="61">
        <v>2418</v>
      </c>
      <c r="E202" s="61">
        <f t="shared" si="12"/>
        <v>4813</v>
      </c>
    </row>
    <row r="203" spans="1:5" ht="21.75">
      <c r="A203" s="59"/>
      <c r="B203" s="60" t="s">
        <v>291</v>
      </c>
      <c r="C203" s="61">
        <v>1339</v>
      </c>
      <c r="D203" s="61">
        <v>1298</v>
      </c>
      <c r="E203" s="61">
        <f t="shared" si="12"/>
        <v>2637</v>
      </c>
    </row>
    <row r="204" spans="1:5" ht="21.75">
      <c r="A204" s="59"/>
      <c r="B204" s="60" t="s">
        <v>292</v>
      </c>
      <c r="C204" s="61">
        <v>2409</v>
      </c>
      <c r="D204" s="61">
        <v>2304</v>
      </c>
      <c r="E204" s="61">
        <f t="shared" si="12"/>
        <v>4713</v>
      </c>
    </row>
    <row r="205" spans="1:5" ht="21.75">
      <c r="A205" s="59"/>
      <c r="B205" s="60" t="s">
        <v>293</v>
      </c>
      <c r="C205" s="61">
        <v>2357</v>
      </c>
      <c r="D205" s="61">
        <v>2469</v>
      </c>
      <c r="E205" s="61">
        <f t="shared" si="12"/>
        <v>4826</v>
      </c>
    </row>
    <row r="206" spans="1:5" ht="22.5" thickBot="1">
      <c r="A206" s="62"/>
      <c r="B206" s="63" t="s">
        <v>294</v>
      </c>
      <c r="C206" s="64">
        <v>3145</v>
      </c>
      <c r="D206" s="64">
        <v>3168</v>
      </c>
      <c r="E206" s="52">
        <f t="shared" si="12"/>
        <v>6313</v>
      </c>
    </row>
    <row r="207" spans="1:5" ht="22.5" thickBot="1">
      <c r="A207" s="65">
        <v>19</v>
      </c>
      <c r="B207" s="27" t="s">
        <v>295</v>
      </c>
      <c r="C207" s="28">
        <f>SUM(C208:C211)</f>
        <v>12798</v>
      </c>
      <c r="D207" s="28">
        <f>SUM(D208:D211)</f>
        <v>12441</v>
      </c>
      <c r="E207" s="28">
        <f t="shared" si="12"/>
        <v>25239</v>
      </c>
    </row>
    <row r="208" spans="1:5" ht="21.75">
      <c r="A208" s="56"/>
      <c r="B208" s="57" t="s">
        <v>296</v>
      </c>
      <c r="C208" s="58">
        <v>3124</v>
      </c>
      <c r="D208" s="58">
        <v>3169</v>
      </c>
      <c r="E208" s="55">
        <f t="shared" si="12"/>
        <v>6293</v>
      </c>
    </row>
    <row r="209" spans="1:5" ht="21.75">
      <c r="A209" s="59"/>
      <c r="B209" s="60" t="s">
        <v>297</v>
      </c>
      <c r="C209" s="61">
        <v>1546</v>
      </c>
      <c r="D209" s="61">
        <v>1479</v>
      </c>
      <c r="E209" s="35">
        <f t="shared" si="12"/>
        <v>3025</v>
      </c>
    </row>
    <row r="210" spans="1:5" ht="21.75">
      <c r="A210" s="59"/>
      <c r="B210" s="60" t="s">
        <v>298</v>
      </c>
      <c r="C210" s="61">
        <v>4377</v>
      </c>
      <c r="D210" s="61">
        <v>4217</v>
      </c>
      <c r="E210" s="35">
        <f t="shared" si="12"/>
        <v>8594</v>
      </c>
    </row>
    <row r="211" spans="1:5" ht="22.5" thickBot="1">
      <c r="A211" s="62"/>
      <c r="B211" s="63" t="s">
        <v>299</v>
      </c>
      <c r="C211" s="64">
        <v>3751</v>
      </c>
      <c r="D211" s="64">
        <v>3576</v>
      </c>
      <c r="E211" s="35">
        <f t="shared" si="12"/>
        <v>7327</v>
      </c>
    </row>
    <row r="212" spans="1:5" ht="22.5" thickBot="1">
      <c r="A212" s="65">
        <v>20</v>
      </c>
      <c r="B212" s="27" t="s">
        <v>300</v>
      </c>
      <c r="C212" s="28">
        <f>SUM(C213:C217)</f>
        <v>12043</v>
      </c>
      <c r="D212" s="28">
        <f>SUM(D213:D217)</f>
        <v>11819</v>
      </c>
      <c r="E212" s="28">
        <f t="shared" si="12"/>
        <v>23862</v>
      </c>
    </row>
    <row r="213" spans="1:5" ht="21.75">
      <c r="A213" s="56"/>
      <c r="B213" s="57" t="s">
        <v>301</v>
      </c>
      <c r="C213" s="58">
        <v>2336</v>
      </c>
      <c r="D213" s="58">
        <v>2311</v>
      </c>
      <c r="E213" s="55">
        <f t="shared" si="12"/>
        <v>4647</v>
      </c>
    </row>
    <row r="214" spans="1:5" ht="21.75">
      <c r="A214" s="59"/>
      <c r="B214" s="60" t="s">
        <v>302</v>
      </c>
      <c r="C214" s="61">
        <v>2349</v>
      </c>
      <c r="D214" s="61">
        <v>2294</v>
      </c>
      <c r="E214" s="35">
        <f t="shared" si="12"/>
        <v>4643</v>
      </c>
    </row>
    <row r="215" spans="1:5" ht="21.75">
      <c r="A215" s="59"/>
      <c r="B215" s="60" t="s">
        <v>207</v>
      </c>
      <c r="C215" s="61">
        <v>2321</v>
      </c>
      <c r="D215" s="61">
        <v>2267</v>
      </c>
      <c r="E215" s="35">
        <f t="shared" si="12"/>
        <v>4588</v>
      </c>
    </row>
    <row r="216" spans="1:5" ht="21.75">
      <c r="A216" s="59"/>
      <c r="B216" s="60" t="s">
        <v>303</v>
      </c>
      <c r="C216" s="61">
        <v>2340</v>
      </c>
      <c r="D216" s="61">
        <v>2340</v>
      </c>
      <c r="E216" s="35">
        <f t="shared" si="12"/>
        <v>4680</v>
      </c>
    </row>
    <row r="217" spans="1:5" ht="21.75">
      <c r="A217" s="66"/>
      <c r="B217" s="67" t="s">
        <v>304</v>
      </c>
      <c r="C217" s="68">
        <v>2697</v>
      </c>
      <c r="D217" s="68">
        <v>2607</v>
      </c>
      <c r="E217" s="68">
        <f t="shared" si="12"/>
        <v>5304</v>
      </c>
    </row>
  </sheetData>
  <sheetProtection/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285"/>
  <sheetViews>
    <sheetView zoomScalePageLayoutView="0" workbookViewId="0" topLeftCell="A1">
      <selection activeCell="G15" sqref="G15"/>
    </sheetView>
  </sheetViews>
  <sheetFormatPr defaultColWidth="9.140625" defaultRowHeight="21.75"/>
  <cols>
    <col min="1" max="1" width="9.57421875" style="70" customWidth="1"/>
    <col min="2" max="2" width="30.8515625" style="73" customWidth="1"/>
    <col min="3" max="3" width="23.7109375" style="70" customWidth="1"/>
    <col min="4" max="4" width="23.7109375" style="71" customWidth="1"/>
    <col min="5" max="5" width="9.140625" style="72" customWidth="1"/>
  </cols>
  <sheetData>
    <row r="1" spans="1:2" ht="21.75">
      <c r="A1" s="69" t="s">
        <v>1139</v>
      </c>
      <c r="B1" s="69"/>
    </row>
    <row r="2" ht="15" customHeight="1"/>
    <row r="3" spans="1:5" s="76" customFormat="1" ht="21.75">
      <c r="A3" s="74" t="s">
        <v>47</v>
      </c>
      <c r="B3" s="74" t="s">
        <v>305</v>
      </c>
      <c r="C3" s="74" t="s">
        <v>306</v>
      </c>
      <c r="D3" s="75" t="s">
        <v>307</v>
      </c>
      <c r="E3" s="72"/>
    </row>
    <row r="4" spans="1:4" ht="21.75">
      <c r="A4" s="77"/>
      <c r="B4" s="78" t="s">
        <v>308</v>
      </c>
      <c r="C4" s="77"/>
      <c r="D4" s="79"/>
    </row>
    <row r="5" spans="1:4" ht="21.75">
      <c r="A5" s="77">
        <v>1</v>
      </c>
      <c r="B5" s="80" t="s">
        <v>309</v>
      </c>
      <c r="C5" s="79" t="s">
        <v>310</v>
      </c>
      <c r="D5" s="79">
        <v>10708</v>
      </c>
    </row>
    <row r="6" spans="1:4" ht="21.75">
      <c r="A6" s="77">
        <v>2</v>
      </c>
      <c r="B6" s="80" t="s">
        <v>311</v>
      </c>
      <c r="C6" s="79" t="s">
        <v>312</v>
      </c>
      <c r="D6" s="79">
        <v>11061</v>
      </c>
    </row>
    <row r="7" spans="1:4" ht="21.75">
      <c r="A7" s="77">
        <v>3</v>
      </c>
      <c r="B7" s="80" t="s">
        <v>313</v>
      </c>
      <c r="C7" s="79" t="s">
        <v>314</v>
      </c>
      <c r="D7" s="79">
        <v>11062</v>
      </c>
    </row>
    <row r="8" spans="1:4" ht="21.75">
      <c r="A8" s="77">
        <v>4</v>
      </c>
      <c r="B8" s="80" t="s">
        <v>315</v>
      </c>
      <c r="C8" s="79" t="s">
        <v>316</v>
      </c>
      <c r="D8" s="79">
        <v>11063</v>
      </c>
    </row>
    <row r="9" spans="1:4" ht="21.75">
      <c r="A9" s="77">
        <v>5</v>
      </c>
      <c r="B9" s="80" t="s">
        <v>317</v>
      </c>
      <c r="C9" s="79" t="s">
        <v>318</v>
      </c>
      <c r="D9" s="79">
        <v>11064</v>
      </c>
    </row>
    <row r="10" spans="1:4" ht="21.75">
      <c r="A10" s="77">
        <v>6</v>
      </c>
      <c r="B10" s="80" t="s">
        <v>319</v>
      </c>
      <c r="C10" s="79" t="s">
        <v>320</v>
      </c>
      <c r="D10" s="79">
        <v>11065</v>
      </c>
    </row>
    <row r="11" spans="1:4" ht="21.75">
      <c r="A11" s="77">
        <v>7</v>
      </c>
      <c r="B11" s="80" t="s">
        <v>321</v>
      </c>
      <c r="C11" s="79" t="s">
        <v>322</v>
      </c>
      <c r="D11" s="79">
        <v>11066</v>
      </c>
    </row>
    <row r="12" spans="1:4" ht="21.75">
      <c r="A12" s="77">
        <v>8</v>
      </c>
      <c r="B12" s="80" t="s">
        <v>323</v>
      </c>
      <c r="C12" s="79" t="s">
        <v>324</v>
      </c>
      <c r="D12" s="79">
        <v>11067</v>
      </c>
    </row>
    <row r="13" spans="1:4" ht="21.75">
      <c r="A13" s="77">
        <v>9</v>
      </c>
      <c r="B13" s="80" t="s">
        <v>325</v>
      </c>
      <c r="C13" s="79" t="s">
        <v>326</v>
      </c>
      <c r="D13" s="79">
        <v>11068</v>
      </c>
    </row>
    <row r="14" spans="1:4" ht="21.75">
      <c r="A14" s="77">
        <v>10</v>
      </c>
      <c r="B14" s="80" t="s">
        <v>327</v>
      </c>
      <c r="C14" s="77">
        <v>100100</v>
      </c>
      <c r="D14" s="79">
        <v>11069</v>
      </c>
    </row>
    <row r="15" spans="1:4" ht="21.75">
      <c r="A15" s="77">
        <v>11</v>
      </c>
      <c r="B15" s="80" t="s">
        <v>328</v>
      </c>
      <c r="C15" s="77">
        <v>110100</v>
      </c>
      <c r="D15" s="79">
        <v>11070</v>
      </c>
    </row>
    <row r="16" spans="1:4" ht="21.75">
      <c r="A16" s="77">
        <v>12</v>
      </c>
      <c r="B16" s="80" t="s">
        <v>329</v>
      </c>
      <c r="C16" s="77">
        <v>120100</v>
      </c>
      <c r="D16" s="79">
        <v>11071</v>
      </c>
    </row>
    <row r="17" spans="1:4" ht="21.75">
      <c r="A17" s="77">
        <v>13</v>
      </c>
      <c r="B17" s="80" t="s">
        <v>330</v>
      </c>
      <c r="C17" s="77">
        <v>130100</v>
      </c>
      <c r="D17" s="79">
        <v>11072</v>
      </c>
    </row>
    <row r="18" spans="1:4" ht="21.75">
      <c r="A18" s="77">
        <v>14</v>
      </c>
      <c r="B18" s="80" t="s">
        <v>331</v>
      </c>
      <c r="C18" s="77">
        <v>140100</v>
      </c>
      <c r="D18" s="79">
        <v>11073</v>
      </c>
    </row>
    <row r="19" spans="1:4" ht="21.75">
      <c r="A19" s="77">
        <v>15</v>
      </c>
      <c r="B19" s="80" t="s">
        <v>332</v>
      </c>
      <c r="C19" s="77">
        <v>150100</v>
      </c>
      <c r="D19" s="79">
        <v>11074</v>
      </c>
    </row>
    <row r="20" spans="1:4" ht="21.75">
      <c r="A20" s="77">
        <v>16</v>
      </c>
      <c r="B20" s="80" t="s">
        <v>333</v>
      </c>
      <c r="C20" s="77">
        <v>160100</v>
      </c>
      <c r="D20" s="79">
        <v>11075</v>
      </c>
    </row>
    <row r="21" spans="1:4" ht="21.75">
      <c r="A21" s="77">
        <v>17</v>
      </c>
      <c r="B21" s="80" t="s">
        <v>334</v>
      </c>
      <c r="C21" s="77">
        <v>170100</v>
      </c>
      <c r="D21" s="79">
        <v>11076</v>
      </c>
    </row>
    <row r="22" spans="1:4" ht="21.75">
      <c r="A22" s="77">
        <v>18</v>
      </c>
      <c r="B22" s="80" t="s">
        <v>335</v>
      </c>
      <c r="C22" s="77" t="s">
        <v>336</v>
      </c>
      <c r="D22" s="79">
        <v>11503</v>
      </c>
    </row>
    <row r="23" spans="1:4" ht="21.75">
      <c r="A23" s="77">
        <v>19</v>
      </c>
      <c r="B23" s="80" t="s">
        <v>337</v>
      </c>
      <c r="C23" s="77">
        <v>990101</v>
      </c>
      <c r="D23" s="79">
        <v>11963</v>
      </c>
    </row>
    <row r="24" spans="1:4" ht="21.75">
      <c r="A24" s="77">
        <v>20</v>
      </c>
      <c r="B24" s="80" t="s">
        <v>338</v>
      </c>
      <c r="C24" s="77">
        <v>990102</v>
      </c>
      <c r="D24" s="79">
        <v>11964</v>
      </c>
    </row>
    <row r="25" spans="1:4" ht="21.75">
      <c r="A25" s="77"/>
      <c r="B25" s="80"/>
      <c r="C25" s="77"/>
      <c r="D25" s="79"/>
    </row>
    <row r="26" spans="1:4" ht="21.75">
      <c r="A26" s="77"/>
      <c r="B26" s="78" t="s">
        <v>339</v>
      </c>
      <c r="C26" s="77"/>
      <c r="D26" s="79"/>
    </row>
    <row r="27" spans="1:4" ht="21.75">
      <c r="A27" s="77">
        <v>1</v>
      </c>
      <c r="B27" s="80" t="s">
        <v>340</v>
      </c>
      <c r="C27" s="77" t="s">
        <v>341</v>
      </c>
      <c r="D27" s="79"/>
    </row>
    <row r="28" spans="1:4" ht="21.75">
      <c r="A28" s="77">
        <v>2</v>
      </c>
      <c r="B28" s="80" t="s">
        <v>342</v>
      </c>
      <c r="C28" s="77" t="s">
        <v>343</v>
      </c>
      <c r="D28" s="79"/>
    </row>
    <row r="29" spans="1:4" ht="21.75">
      <c r="A29" s="77">
        <v>3</v>
      </c>
      <c r="B29" s="80" t="s">
        <v>344</v>
      </c>
      <c r="C29" s="77" t="s">
        <v>345</v>
      </c>
      <c r="D29" s="79"/>
    </row>
    <row r="30" spans="1:4" ht="21.75">
      <c r="A30" s="77">
        <v>4</v>
      </c>
      <c r="B30" s="80" t="s">
        <v>346</v>
      </c>
      <c r="C30" s="77">
        <v>999930</v>
      </c>
      <c r="D30" s="79"/>
    </row>
    <row r="31" spans="1:4" ht="21.75">
      <c r="A31" s="77">
        <v>5</v>
      </c>
      <c r="B31" s="80" t="s">
        <v>347</v>
      </c>
      <c r="C31" s="77" t="s">
        <v>348</v>
      </c>
      <c r="D31" s="79"/>
    </row>
    <row r="32" spans="1:4" ht="21.75">
      <c r="A32" s="77"/>
      <c r="B32" s="78" t="s">
        <v>349</v>
      </c>
      <c r="C32" s="77"/>
      <c r="D32" s="79"/>
    </row>
    <row r="33" spans="1:4" ht="21.75">
      <c r="A33" s="77"/>
      <c r="B33" s="78" t="s">
        <v>350</v>
      </c>
      <c r="C33" s="77"/>
      <c r="D33" s="79"/>
    </row>
    <row r="34" spans="1:4" ht="21.75">
      <c r="A34" s="77">
        <v>1</v>
      </c>
      <c r="B34" s="80" t="s">
        <v>351</v>
      </c>
      <c r="C34" s="79" t="s">
        <v>352</v>
      </c>
      <c r="D34" s="79" t="s">
        <v>353</v>
      </c>
    </row>
    <row r="35" spans="1:4" ht="21.75">
      <c r="A35" s="77">
        <v>2</v>
      </c>
      <c r="B35" s="80" t="s">
        <v>354</v>
      </c>
      <c r="C35" s="79" t="s">
        <v>355</v>
      </c>
      <c r="D35" s="79" t="s">
        <v>356</v>
      </c>
    </row>
    <row r="36" spans="1:4" ht="21.75">
      <c r="A36" s="77">
        <v>3</v>
      </c>
      <c r="B36" s="80" t="s">
        <v>1061</v>
      </c>
      <c r="C36" s="79" t="s">
        <v>1060</v>
      </c>
      <c r="D36" s="79"/>
    </row>
    <row r="37" spans="1:4" ht="21.75">
      <c r="A37" s="77">
        <v>4</v>
      </c>
      <c r="B37" s="80" t="s">
        <v>357</v>
      </c>
      <c r="C37" s="79" t="s">
        <v>358</v>
      </c>
      <c r="D37" s="79" t="s">
        <v>359</v>
      </c>
    </row>
    <row r="38" spans="1:4" ht="21.75">
      <c r="A38" s="77">
        <v>5</v>
      </c>
      <c r="B38" s="80" t="s">
        <v>360</v>
      </c>
      <c r="C38" s="79" t="s">
        <v>361</v>
      </c>
      <c r="D38" s="79" t="s">
        <v>362</v>
      </c>
    </row>
    <row r="39" spans="1:4" ht="21.75">
      <c r="A39" s="77">
        <v>6</v>
      </c>
      <c r="B39" s="80" t="s">
        <v>363</v>
      </c>
      <c r="C39" s="79" t="s">
        <v>364</v>
      </c>
      <c r="D39" s="79" t="s">
        <v>365</v>
      </c>
    </row>
    <row r="40" spans="1:5" ht="21.75">
      <c r="A40" s="77">
        <v>7</v>
      </c>
      <c r="B40" s="80" t="s">
        <v>366</v>
      </c>
      <c r="C40" s="79" t="s">
        <v>367</v>
      </c>
      <c r="D40" s="79" t="s">
        <v>368</v>
      </c>
      <c r="E40" s="81"/>
    </row>
    <row r="41" spans="1:5" ht="21.75">
      <c r="A41" s="77">
        <v>8</v>
      </c>
      <c r="B41" s="82" t="s">
        <v>369</v>
      </c>
      <c r="C41" s="83" t="s">
        <v>370</v>
      </c>
      <c r="D41" s="79" t="s">
        <v>371</v>
      </c>
      <c r="E41" s="81"/>
    </row>
    <row r="42" spans="1:5" ht="21.75">
      <c r="A42" s="77">
        <v>9</v>
      </c>
      <c r="B42" s="82" t="s">
        <v>372</v>
      </c>
      <c r="C42" s="83" t="s">
        <v>373</v>
      </c>
      <c r="D42" s="79" t="s">
        <v>374</v>
      </c>
      <c r="E42" s="81"/>
    </row>
    <row r="43" spans="1:5" ht="21.75">
      <c r="A43" s="77">
        <v>10</v>
      </c>
      <c r="B43" s="82" t="s">
        <v>375</v>
      </c>
      <c r="C43" s="83" t="s">
        <v>376</v>
      </c>
      <c r="D43" s="79" t="s">
        <v>377</v>
      </c>
      <c r="E43" s="81"/>
    </row>
    <row r="44" spans="1:5" ht="21.75">
      <c r="A44" s="77">
        <v>11</v>
      </c>
      <c r="B44" s="82" t="s">
        <v>378</v>
      </c>
      <c r="C44" s="83" t="s">
        <v>379</v>
      </c>
      <c r="D44" s="79" t="s">
        <v>380</v>
      </c>
      <c r="E44" s="81"/>
    </row>
    <row r="45" spans="1:5" ht="21.75">
      <c r="A45" s="77">
        <v>12</v>
      </c>
      <c r="B45" s="82" t="s">
        <v>381</v>
      </c>
      <c r="C45" s="83" t="s">
        <v>382</v>
      </c>
      <c r="D45" s="79" t="s">
        <v>383</v>
      </c>
      <c r="E45" s="81"/>
    </row>
    <row r="46" spans="1:5" ht="21.75">
      <c r="A46" s="77">
        <v>13</v>
      </c>
      <c r="B46" s="82" t="s">
        <v>384</v>
      </c>
      <c r="C46" s="83" t="s">
        <v>385</v>
      </c>
      <c r="D46" s="79" t="s">
        <v>386</v>
      </c>
      <c r="E46" s="81"/>
    </row>
    <row r="47" spans="1:5" ht="21.75">
      <c r="A47" s="77">
        <v>14</v>
      </c>
      <c r="B47" s="82" t="s">
        <v>387</v>
      </c>
      <c r="C47" s="83" t="s">
        <v>388</v>
      </c>
      <c r="D47" s="79" t="s">
        <v>389</v>
      </c>
      <c r="E47" s="81"/>
    </row>
    <row r="48" spans="1:5" ht="21.75">
      <c r="A48" s="77">
        <v>15</v>
      </c>
      <c r="B48" s="82" t="s">
        <v>390</v>
      </c>
      <c r="C48" s="83" t="s">
        <v>391</v>
      </c>
      <c r="D48" s="79" t="s">
        <v>392</v>
      </c>
      <c r="E48" s="81"/>
    </row>
    <row r="49" spans="1:5" ht="21.75">
      <c r="A49" s="77">
        <v>16</v>
      </c>
      <c r="B49" s="82" t="s">
        <v>393</v>
      </c>
      <c r="C49" s="83" t="s">
        <v>394</v>
      </c>
      <c r="D49" s="79" t="s">
        <v>395</v>
      </c>
      <c r="E49" s="81"/>
    </row>
    <row r="50" spans="1:5" ht="21.75">
      <c r="A50" s="77">
        <v>17</v>
      </c>
      <c r="B50" s="82" t="s">
        <v>396</v>
      </c>
      <c r="C50" s="83" t="s">
        <v>397</v>
      </c>
      <c r="D50" s="79" t="s">
        <v>398</v>
      </c>
      <c r="E50" s="81"/>
    </row>
    <row r="51" spans="1:5" ht="21.75">
      <c r="A51" s="77">
        <v>18</v>
      </c>
      <c r="B51" s="82" t="s">
        <v>399</v>
      </c>
      <c r="C51" s="83" t="s">
        <v>400</v>
      </c>
      <c r="D51" s="79" t="s">
        <v>401</v>
      </c>
      <c r="E51" s="81"/>
    </row>
    <row r="52" spans="1:4" ht="21.75">
      <c r="A52" s="77"/>
      <c r="B52" s="78" t="s">
        <v>402</v>
      </c>
      <c r="C52" s="79"/>
      <c r="D52" s="79"/>
    </row>
    <row r="53" spans="1:4" ht="21.75">
      <c r="A53" s="77">
        <v>19</v>
      </c>
      <c r="B53" s="80" t="s">
        <v>403</v>
      </c>
      <c r="C53" s="79" t="s">
        <v>404</v>
      </c>
      <c r="D53" s="79" t="s">
        <v>405</v>
      </c>
    </row>
    <row r="54" spans="1:4" ht="21.75">
      <c r="A54" s="77">
        <v>20</v>
      </c>
      <c r="B54" s="80" t="s">
        <v>406</v>
      </c>
      <c r="C54" s="79" t="s">
        <v>407</v>
      </c>
      <c r="D54" s="79" t="s">
        <v>408</v>
      </c>
    </row>
    <row r="55" spans="1:4" ht="21.75">
      <c r="A55" s="77">
        <v>21</v>
      </c>
      <c r="B55" s="80" t="s">
        <v>409</v>
      </c>
      <c r="C55" s="79" t="s">
        <v>410</v>
      </c>
      <c r="D55" s="79" t="s">
        <v>411</v>
      </c>
    </row>
    <row r="56" spans="1:4" ht="21.75">
      <c r="A56" s="77">
        <v>22</v>
      </c>
      <c r="B56" s="80" t="s">
        <v>412</v>
      </c>
      <c r="C56" s="79" t="s">
        <v>413</v>
      </c>
      <c r="D56" s="79" t="s">
        <v>414</v>
      </c>
    </row>
    <row r="57" spans="1:4" ht="21.75">
      <c r="A57" s="77">
        <v>23</v>
      </c>
      <c r="B57" s="80" t="s">
        <v>415</v>
      </c>
      <c r="C57" s="79" t="s">
        <v>416</v>
      </c>
      <c r="D57" s="79" t="s">
        <v>417</v>
      </c>
    </row>
    <row r="58" spans="1:4" ht="21.75">
      <c r="A58" s="77">
        <v>24</v>
      </c>
      <c r="B58" s="80" t="s">
        <v>418</v>
      </c>
      <c r="C58" s="79" t="s">
        <v>419</v>
      </c>
      <c r="D58" s="79" t="s">
        <v>420</v>
      </c>
    </row>
    <row r="59" spans="1:4" ht="21.75">
      <c r="A59" s="77">
        <v>25</v>
      </c>
      <c r="B59" s="80" t="s">
        <v>421</v>
      </c>
      <c r="C59" s="79" t="s">
        <v>422</v>
      </c>
      <c r="D59" s="79" t="s">
        <v>423</v>
      </c>
    </row>
    <row r="60" spans="1:4" ht="21.75">
      <c r="A60" s="77">
        <v>26</v>
      </c>
      <c r="B60" s="80" t="s">
        <v>424</v>
      </c>
      <c r="C60" s="79" t="s">
        <v>425</v>
      </c>
      <c r="D60" s="79" t="s">
        <v>426</v>
      </c>
    </row>
    <row r="61" spans="1:4" ht="21.75">
      <c r="A61" s="77">
        <v>27</v>
      </c>
      <c r="B61" s="80" t="s">
        <v>427</v>
      </c>
      <c r="C61" s="79" t="s">
        <v>428</v>
      </c>
      <c r="D61" s="79" t="s">
        <v>429</v>
      </c>
    </row>
    <row r="62" spans="1:4" ht="21.75">
      <c r="A62" s="77">
        <v>28</v>
      </c>
      <c r="B62" s="80" t="s">
        <v>430</v>
      </c>
      <c r="C62" s="79" t="s">
        <v>431</v>
      </c>
      <c r="D62" s="79" t="s">
        <v>432</v>
      </c>
    </row>
    <row r="63" spans="1:4" ht="21.75">
      <c r="A63" s="77">
        <v>29</v>
      </c>
      <c r="B63" s="80" t="s">
        <v>433</v>
      </c>
      <c r="C63" s="79" t="s">
        <v>434</v>
      </c>
      <c r="D63" s="79" t="s">
        <v>435</v>
      </c>
    </row>
    <row r="64" spans="1:4" ht="21.75">
      <c r="A64" s="77">
        <v>30</v>
      </c>
      <c r="B64" s="80" t="s">
        <v>436</v>
      </c>
      <c r="C64" s="79" t="s">
        <v>437</v>
      </c>
      <c r="D64" s="79" t="s">
        <v>438</v>
      </c>
    </row>
    <row r="65" spans="1:4" ht="21.75">
      <c r="A65" s="77">
        <v>31</v>
      </c>
      <c r="B65" s="80" t="s">
        <v>439</v>
      </c>
      <c r="C65" s="79" t="s">
        <v>440</v>
      </c>
      <c r="D65" s="79" t="s">
        <v>441</v>
      </c>
    </row>
    <row r="66" spans="1:4" ht="21.75">
      <c r="A66" s="77">
        <v>32</v>
      </c>
      <c r="B66" s="80" t="s">
        <v>442</v>
      </c>
      <c r="C66" s="79" t="s">
        <v>443</v>
      </c>
      <c r="D66" s="79" t="s">
        <v>444</v>
      </c>
    </row>
    <row r="67" spans="1:4" ht="21.75">
      <c r="A67" s="77">
        <v>33</v>
      </c>
      <c r="B67" s="80" t="s">
        <v>445</v>
      </c>
      <c r="C67" s="79" t="s">
        <v>446</v>
      </c>
      <c r="D67" s="79" t="s">
        <v>447</v>
      </c>
    </row>
    <row r="68" spans="1:4" ht="21.75">
      <c r="A68" s="77"/>
      <c r="B68" s="78" t="s">
        <v>448</v>
      </c>
      <c r="C68" s="79"/>
      <c r="D68" s="79"/>
    </row>
    <row r="69" spans="1:4" ht="21.75">
      <c r="A69" s="77">
        <v>34</v>
      </c>
      <c r="B69" s="80" t="s">
        <v>449</v>
      </c>
      <c r="C69" s="79" t="s">
        <v>450</v>
      </c>
      <c r="D69" s="79" t="s">
        <v>451</v>
      </c>
    </row>
    <row r="70" spans="1:4" ht="21.75">
      <c r="A70" s="77">
        <v>35</v>
      </c>
      <c r="B70" s="80" t="s">
        <v>452</v>
      </c>
      <c r="C70" s="79" t="s">
        <v>453</v>
      </c>
      <c r="D70" s="79" t="s">
        <v>454</v>
      </c>
    </row>
    <row r="71" spans="1:4" ht="21.75">
      <c r="A71" s="77">
        <v>36</v>
      </c>
      <c r="B71" s="80" t="s">
        <v>455</v>
      </c>
      <c r="C71" s="79" t="s">
        <v>456</v>
      </c>
      <c r="D71" s="79" t="s">
        <v>457</v>
      </c>
    </row>
    <row r="72" spans="1:4" ht="21.75">
      <c r="A72" s="77">
        <v>37</v>
      </c>
      <c r="B72" s="80" t="s">
        <v>458</v>
      </c>
      <c r="C72" s="79" t="s">
        <v>459</v>
      </c>
      <c r="D72" s="79" t="s">
        <v>460</v>
      </c>
    </row>
    <row r="73" spans="1:4" ht="21.75">
      <c r="A73" s="77">
        <v>38</v>
      </c>
      <c r="B73" s="80" t="s">
        <v>461</v>
      </c>
      <c r="C73" s="79" t="s">
        <v>462</v>
      </c>
      <c r="D73" s="79" t="s">
        <v>463</v>
      </c>
    </row>
    <row r="74" spans="1:4" ht="21.75">
      <c r="A74" s="77">
        <v>39</v>
      </c>
      <c r="B74" s="80" t="s">
        <v>464</v>
      </c>
      <c r="C74" s="79" t="s">
        <v>465</v>
      </c>
      <c r="D74" s="79" t="s">
        <v>466</v>
      </c>
    </row>
    <row r="75" spans="1:4" ht="21.75">
      <c r="A75" s="77">
        <v>40</v>
      </c>
      <c r="B75" s="80" t="s">
        <v>467</v>
      </c>
      <c r="C75" s="79" t="s">
        <v>468</v>
      </c>
      <c r="D75" s="79" t="s">
        <v>469</v>
      </c>
    </row>
    <row r="76" spans="1:4" ht="21.75">
      <c r="A76" s="77">
        <v>41</v>
      </c>
      <c r="B76" s="80" t="s">
        <v>470</v>
      </c>
      <c r="C76" s="79" t="s">
        <v>471</v>
      </c>
      <c r="D76" s="79" t="s">
        <v>472</v>
      </c>
    </row>
    <row r="77" spans="1:4" ht="21.75">
      <c r="A77" s="77">
        <v>42</v>
      </c>
      <c r="B77" s="80" t="s">
        <v>473</v>
      </c>
      <c r="C77" s="79" t="s">
        <v>474</v>
      </c>
      <c r="D77" s="79" t="s">
        <v>475</v>
      </c>
    </row>
    <row r="78" spans="1:4" ht="21.75">
      <c r="A78" s="77">
        <v>43</v>
      </c>
      <c r="B78" s="80" t="s">
        <v>476</v>
      </c>
      <c r="C78" s="79" t="s">
        <v>477</v>
      </c>
      <c r="D78" s="79" t="s">
        <v>478</v>
      </c>
    </row>
    <row r="79" spans="1:4" ht="21.75">
      <c r="A79" s="77">
        <v>44</v>
      </c>
      <c r="B79" s="80" t="s">
        <v>479</v>
      </c>
      <c r="C79" s="79" t="s">
        <v>480</v>
      </c>
      <c r="D79" s="79" t="s">
        <v>481</v>
      </c>
    </row>
    <row r="80" spans="1:4" ht="21.75">
      <c r="A80" s="77">
        <v>45</v>
      </c>
      <c r="B80" s="80" t="s">
        <v>482</v>
      </c>
      <c r="C80" s="79" t="s">
        <v>483</v>
      </c>
      <c r="D80" s="79" t="s">
        <v>484</v>
      </c>
    </row>
    <row r="81" spans="1:4" ht="21.75">
      <c r="A81" s="77"/>
      <c r="B81" s="78" t="s">
        <v>485</v>
      </c>
      <c r="C81" s="79"/>
      <c r="D81" s="79"/>
    </row>
    <row r="82" spans="1:4" ht="21.75">
      <c r="A82" s="77">
        <v>46</v>
      </c>
      <c r="B82" s="80" t="s">
        <v>486</v>
      </c>
      <c r="C82" s="79" t="s">
        <v>487</v>
      </c>
      <c r="D82" s="79" t="s">
        <v>488</v>
      </c>
    </row>
    <row r="83" spans="1:4" ht="21.75">
      <c r="A83" s="77">
        <v>47</v>
      </c>
      <c r="B83" s="80" t="s">
        <v>489</v>
      </c>
      <c r="C83" s="79" t="s">
        <v>490</v>
      </c>
      <c r="D83" s="79" t="s">
        <v>491</v>
      </c>
    </row>
    <row r="84" spans="1:4" ht="21.75">
      <c r="A84" s="77">
        <v>48</v>
      </c>
      <c r="B84" s="80" t="s">
        <v>492</v>
      </c>
      <c r="C84" s="79" t="s">
        <v>493</v>
      </c>
      <c r="D84" s="79" t="s">
        <v>494</v>
      </c>
    </row>
    <row r="85" spans="1:4" ht="21.75">
      <c r="A85" s="77">
        <v>49</v>
      </c>
      <c r="B85" s="80" t="s">
        <v>495</v>
      </c>
      <c r="C85" s="79" t="s">
        <v>496</v>
      </c>
      <c r="D85" s="79" t="s">
        <v>497</v>
      </c>
    </row>
    <row r="86" spans="1:4" ht="21.75">
      <c r="A86" s="77">
        <v>50</v>
      </c>
      <c r="B86" s="80" t="s">
        <v>498</v>
      </c>
      <c r="C86" s="79" t="s">
        <v>499</v>
      </c>
      <c r="D86" s="79" t="s">
        <v>500</v>
      </c>
    </row>
    <row r="87" spans="1:4" ht="21.75">
      <c r="A87" s="77">
        <v>51</v>
      </c>
      <c r="B87" s="80" t="s">
        <v>501</v>
      </c>
      <c r="C87" s="79" t="s">
        <v>502</v>
      </c>
      <c r="D87" s="79" t="s">
        <v>503</v>
      </c>
    </row>
    <row r="88" spans="1:4" ht="21.75">
      <c r="A88" s="77">
        <v>52</v>
      </c>
      <c r="B88" s="80" t="s">
        <v>504</v>
      </c>
      <c r="C88" s="79" t="s">
        <v>505</v>
      </c>
      <c r="D88" s="79" t="s">
        <v>506</v>
      </c>
    </row>
    <row r="89" spans="1:4" ht="21.75">
      <c r="A89" s="77">
        <v>53</v>
      </c>
      <c r="B89" s="80" t="s">
        <v>507</v>
      </c>
      <c r="C89" s="79" t="s">
        <v>508</v>
      </c>
      <c r="D89" s="79" t="s">
        <v>509</v>
      </c>
    </row>
    <row r="90" spans="1:4" ht="21.75">
      <c r="A90" s="77">
        <v>54</v>
      </c>
      <c r="B90" s="80" t="s">
        <v>510</v>
      </c>
      <c r="C90" s="79" t="s">
        <v>511</v>
      </c>
      <c r="D90" s="79" t="s">
        <v>512</v>
      </c>
    </row>
    <row r="91" spans="1:4" ht="21.75">
      <c r="A91" s="77">
        <v>55</v>
      </c>
      <c r="B91" s="80" t="s">
        <v>513</v>
      </c>
      <c r="C91" s="79" t="s">
        <v>514</v>
      </c>
      <c r="D91" s="79" t="s">
        <v>515</v>
      </c>
    </row>
    <row r="92" spans="1:4" ht="21.75">
      <c r="A92" s="77">
        <v>56</v>
      </c>
      <c r="B92" s="80" t="s">
        <v>516</v>
      </c>
      <c r="C92" s="79" t="s">
        <v>517</v>
      </c>
      <c r="D92" s="79" t="s">
        <v>518</v>
      </c>
    </row>
    <row r="93" spans="1:4" ht="21.75">
      <c r="A93" s="77">
        <v>57</v>
      </c>
      <c r="B93" s="80" t="s">
        <v>519</v>
      </c>
      <c r="C93" s="79" t="s">
        <v>520</v>
      </c>
      <c r="D93" s="79" t="s">
        <v>521</v>
      </c>
    </row>
    <row r="94" spans="1:4" ht="21.75">
      <c r="A94" s="77"/>
      <c r="B94" s="78" t="s">
        <v>522</v>
      </c>
      <c r="C94" s="79"/>
      <c r="D94" s="79"/>
    </row>
    <row r="95" spans="1:4" ht="21.75">
      <c r="A95" s="77">
        <v>58</v>
      </c>
      <c r="B95" s="80" t="s">
        <v>523</v>
      </c>
      <c r="C95" s="79" t="s">
        <v>524</v>
      </c>
      <c r="D95" s="79" t="s">
        <v>525</v>
      </c>
    </row>
    <row r="96" spans="1:4" ht="21.75">
      <c r="A96" s="77">
        <v>59</v>
      </c>
      <c r="B96" s="80" t="s">
        <v>526</v>
      </c>
      <c r="C96" s="79" t="s">
        <v>527</v>
      </c>
      <c r="D96" s="79" t="s">
        <v>528</v>
      </c>
    </row>
    <row r="97" spans="1:5" ht="21.75">
      <c r="A97" s="77">
        <v>60</v>
      </c>
      <c r="B97" s="82" t="s">
        <v>529</v>
      </c>
      <c r="C97" s="83" t="s">
        <v>530</v>
      </c>
      <c r="D97" s="79" t="s">
        <v>531</v>
      </c>
      <c r="E97" s="81"/>
    </row>
    <row r="98" spans="1:5" ht="21.75">
      <c r="A98" s="77">
        <v>61</v>
      </c>
      <c r="B98" s="82" t="s">
        <v>532</v>
      </c>
      <c r="C98" s="83" t="s">
        <v>533</v>
      </c>
      <c r="D98" s="79" t="s">
        <v>534</v>
      </c>
      <c r="E98" s="81"/>
    </row>
    <row r="99" spans="1:5" ht="21.75">
      <c r="A99" s="77">
        <v>62</v>
      </c>
      <c r="B99" s="82" t="s">
        <v>535</v>
      </c>
      <c r="C99" s="83" t="s">
        <v>536</v>
      </c>
      <c r="D99" s="79" t="s">
        <v>537</v>
      </c>
      <c r="E99" s="81"/>
    </row>
    <row r="100" spans="1:5" ht="21.75">
      <c r="A100" s="77">
        <v>63</v>
      </c>
      <c r="B100" s="82" t="s">
        <v>538</v>
      </c>
      <c r="C100" s="83" t="s">
        <v>539</v>
      </c>
      <c r="D100" s="79" t="s">
        <v>540</v>
      </c>
      <c r="E100" s="81"/>
    </row>
    <row r="101" spans="1:5" ht="21.75">
      <c r="A101" s="77">
        <v>64</v>
      </c>
      <c r="B101" s="82" t="s">
        <v>541</v>
      </c>
      <c r="C101" s="83" t="s">
        <v>542</v>
      </c>
      <c r="D101" s="79" t="s">
        <v>543</v>
      </c>
      <c r="E101" s="81"/>
    </row>
    <row r="102" spans="1:5" ht="21.75">
      <c r="A102" s="77">
        <v>65</v>
      </c>
      <c r="B102" s="82" t="s">
        <v>544</v>
      </c>
      <c r="C102" s="83" t="s">
        <v>545</v>
      </c>
      <c r="D102" s="79" t="s">
        <v>546</v>
      </c>
      <c r="E102" s="81"/>
    </row>
    <row r="103" spans="1:5" ht="21.75">
      <c r="A103" s="77">
        <v>66</v>
      </c>
      <c r="B103" s="82" t="s">
        <v>547</v>
      </c>
      <c r="C103" s="83" t="s">
        <v>548</v>
      </c>
      <c r="D103" s="79" t="s">
        <v>549</v>
      </c>
      <c r="E103" s="81"/>
    </row>
    <row r="104" spans="1:5" ht="21.75">
      <c r="A104" s="77">
        <v>67</v>
      </c>
      <c r="B104" s="82" t="s">
        <v>550</v>
      </c>
      <c r="C104" s="83" t="s">
        <v>551</v>
      </c>
      <c r="D104" s="79" t="s">
        <v>552</v>
      </c>
      <c r="E104" s="81"/>
    </row>
    <row r="105" spans="1:5" ht="21.75">
      <c r="A105" s="77">
        <v>68</v>
      </c>
      <c r="B105" s="82" t="s">
        <v>553</v>
      </c>
      <c r="C105" s="83" t="s">
        <v>554</v>
      </c>
      <c r="D105" s="79" t="s">
        <v>555</v>
      </c>
      <c r="E105" s="81"/>
    </row>
    <row r="106" spans="1:5" ht="21.75">
      <c r="A106" s="77"/>
      <c r="B106" s="78" t="s">
        <v>556</v>
      </c>
      <c r="C106" s="79"/>
      <c r="D106" s="79"/>
      <c r="E106" s="84"/>
    </row>
    <row r="107" spans="1:5" ht="21.75">
      <c r="A107" s="77">
        <v>69</v>
      </c>
      <c r="B107" s="80" t="s">
        <v>557</v>
      </c>
      <c r="C107" s="79" t="s">
        <v>558</v>
      </c>
      <c r="D107" s="79" t="s">
        <v>559</v>
      </c>
      <c r="E107" s="84"/>
    </row>
    <row r="108" spans="1:4" ht="21.75">
      <c r="A108" s="77">
        <v>70</v>
      </c>
      <c r="B108" s="80" t="s">
        <v>560</v>
      </c>
      <c r="C108" s="79" t="s">
        <v>561</v>
      </c>
      <c r="D108" s="79" t="s">
        <v>562</v>
      </c>
    </row>
    <row r="109" spans="1:4" ht="21.75">
      <c r="A109" s="77">
        <v>71</v>
      </c>
      <c r="B109" s="80" t="s">
        <v>563</v>
      </c>
      <c r="C109" s="79" t="s">
        <v>564</v>
      </c>
      <c r="D109" s="79" t="s">
        <v>565</v>
      </c>
    </row>
    <row r="110" spans="1:4" ht="21.75">
      <c r="A110" s="77">
        <v>72</v>
      </c>
      <c r="B110" s="80" t="s">
        <v>566</v>
      </c>
      <c r="C110" s="79" t="s">
        <v>567</v>
      </c>
      <c r="D110" s="79" t="s">
        <v>568</v>
      </c>
    </row>
    <row r="111" spans="1:4" ht="21.75">
      <c r="A111" s="77">
        <v>73</v>
      </c>
      <c r="B111" s="80" t="s">
        <v>569</v>
      </c>
      <c r="C111" s="79" t="s">
        <v>570</v>
      </c>
      <c r="D111" s="79" t="s">
        <v>571</v>
      </c>
    </row>
    <row r="112" spans="1:4" ht="21.75">
      <c r="A112" s="77">
        <v>74</v>
      </c>
      <c r="B112" s="80" t="s">
        <v>572</v>
      </c>
      <c r="C112" s="79" t="s">
        <v>573</v>
      </c>
      <c r="D112" s="79" t="s">
        <v>574</v>
      </c>
    </row>
    <row r="113" spans="1:4" ht="21.75">
      <c r="A113" s="77">
        <v>75</v>
      </c>
      <c r="B113" s="80" t="s">
        <v>575</v>
      </c>
      <c r="C113" s="79" t="s">
        <v>576</v>
      </c>
      <c r="D113" s="79" t="s">
        <v>577</v>
      </c>
    </row>
    <row r="114" spans="1:5" ht="21.75">
      <c r="A114" s="77">
        <v>76</v>
      </c>
      <c r="B114" s="80" t="s">
        <v>578</v>
      </c>
      <c r="C114" s="79" t="s">
        <v>579</v>
      </c>
      <c r="D114" s="79" t="s">
        <v>580</v>
      </c>
      <c r="E114" s="84"/>
    </row>
    <row r="115" spans="1:5" ht="21.75">
      <c r="A115" s="77">
        <v>77</v>
      </c>
      <c r="B115" s="82" t="s">
        <v>581</v>
      </c>
      <c r="C115" s="83" t="s">
        <v>582</v>
      </c>
      <c r="D115" s="79" t="s">
        <v>583</v>
      </c>
      <c r="E115" s="81"/>
    </row>
    <row r="116" spans="1:5" ht="21.75">
      <c r="A116" s="77">
        <v>78</v>
      </c>
      <c r="B116" s="82" t="s">
        <v>584</v>
      </c>
      <c r="C116" s="83" t="s">
        <v>585</v>
      </c>
      <c r="D116" s="79" t="s">
        <v>586</v>
      </c>
      <c r="E116" s="81"/>
    </row>
    <row r="117" spans="1:5" ht="21.75">
      <c r="A117" s="77">
        <v>79</v>
      </c>
      <c r="B117" s="82" t="s">
        <v>587</v>
      </c>
      <c r="C117" s="83" t="s">
        <v>588</v>
      </c>
      <c r="D117" s="79" t="s">
        <v>589</v>
      </c>
      <c r="E117" s="81"/>
    </row>
    <row r="118" spans="1:5" ht="21.75">
      <c r="A118" s="77">
        <v>80</v>
      </c>
      <c r="B118" s="82" t="s">
        <v>590</v>
      </c>
      <c r="C118" s="83" t="s">
        <v>591</v>
      </c>
      <c r="D118" s="79" t="s">
        <v>592</v>
      </c>
      <c r="E118" s="81"/>
    </row>
    <row r="119" spans="1:5" ht="21.75">
      <c r="A119" s="77">
        <v>81</v>
      </c>
      <c r="B119" s="82" t="s">
        <v>593</v>
      </c>
      <c r="C119" s="83" t="s">
        <v>594</v>
      </c>
      <c r="D119" s="79" t="s">
        <v>595</v>
      </c>
      <c r="E119" s="81"/>
    </row>
    <row r="120" spans="1:5" ht="21.75">
      <c r="A120" s="77">
        <v>82</v>
      </c>
      <c r="B120" s="82" t="s">
        <v>596</v>
      </c>
      <c r="C120" s="83" t="s">
        <v>597</v>
      </c>
      <c r="D120" s="79" t="s">
        <v>598</v>
      </c>
      <c r="E120" s="81"/>
    </row>
    <row r="121" spans="1:5" ht="21.75">
      <c r="A121" s="77">
        <v>83</v>
      </c>
      <c r="B121" s="82" t="s">
        <v>599</v>
      </c>
      <c r="C121" s="83" t="s">
        <v>600</v>
      </c>
      <c r="D121" s="79" t="s">
        <v>601</v>
      </c>
      <c r="E121" s="81"/>
    </row>
    <row r="122" spans="1:5" ht="21.75">
      <c r="A122" s="77"/>
      <c r="B122" s="78" t="s">
        <v>602</v>
      </c>
      <c r="C122" s="79"/>
      <c r="D122" s="79"/>
      <c r="E122" s="84"/>
    </row>
    <row r="123" spans="1:5" ht="21.75">
      <c r="A123" s="77">
        <v>84</v>
      </c>
      <c r="B123" s="80" t="s">
        <v>603</v>
      </c>
      <c r="C123" s="79" t="s">
        <v>604</v>
      </c>
      <c r="D123" s="79" t="s">
        <v>605</v>
      </c>
      <c r="E123" s="84"/>
    </row>
    <row r="124" spans="1:4" ht="21.75">
      <c r="A124" s="77">
        <v>85</v>
      </c>
      <c r="B124" s="80" t="s">
        <v>606</v>
      </c>
      <c r="C124" s="79" t="s">
        <v>607</v>
      </c>
      <c r="D124" s="79" t="s">
        <v>608</v>
      </c>
    </row>
    <row r="125" spans="1:4" ht="21.75">
      <c r="A125" s="77">
        <v>86</v>
      </c>
      <c r="B125" s="80" t="s">
        <v>609</v>
      </c>
      <c r="C125" s="79" t="s">
        <v>610</v>
      </c>
      <c r="D125" s="79" t="s">
        <v>611</v>
      </c>
    </row>
    <row r="126" spans="1:4" ht="21.75">
      <c r="A126" s="77">
        <v>87</v>
      </c>
      <c r="B126" s="80" t="s">
        <v>612</v>
      </c>
      <c r="C126" s="79" t="s">
        <v>613</v>
      </c>
      <c r="D126" s="79" t="s">
        <v>614</v>
      </c>
    </row>
    <row r="127" spans="1:4" ht="21.75">
      <c r="A127" s="77">
        <v>88</v>
      </c>
      <c r="B127" s="80" t="s">
        <v>615</v>
      </c>
      <c r="C127" s="79" t="s">
        <v>616</v>
      </c>
      <c r="D127" s="79" t="s">
        <v>617</v>
      </c>
    </row>
    <row r="128" spans="1:4" ht="21.75">
      <c r="A128" s="77">
        <v>89</v>
      </c>
      <c r="B128" s="80" t="s">
        <v>618</v>
      </c>
      <c r="C128" s="79" t="s">
        <v>619</v>
      </c>
      <c r="D128" s="79" t="s">
        <v>620</v>
      </c>
    </row>
    <row r="129" spans="1:4" ht="21.75">
      <c r="A129" s="77">
        <v>90</v>
      </c>
      <c r="B129" s="80" t="s">
        <v>621</v>
      </c>
      <c r="C129" s="79" t="s">
        <v>622</v>
      </c>
      <c r="D129" s="79" t="s">
        <v>623</v>
      </c>
    </row>
    <row r="130" spans="1:4" ht="21.75">
      <c r="A130" s="77">
        <v>91</v>
      </c>
      <c r="B130" s="80" t="s">
        <v>624</v>
      </c>
      <c r="C130" s="79" t="s">
        <v>625</v>
      </c>
      <c r="D130" s="79" t="s">
        <v>626</v>
      </c>
    </row>
    <row r="131" spans="1:4" ht="21.75">
      <c r="A131" s="77">
        <v>92</v>
      </c>
      <c r="B131" s="80" t="s">
        <v>627</v>
      </c>
      <c r="C131" s="79" t="s">
        <v>628</v>
      </c>
      <c r="D131" s="79" t="s">
        <v>629</v>
      </c>
    </row>
    <row r="132" spans="1:4" ht="21.75">
      <c r="A132" s="77">
        <v>93</v>
      </c>
      <c r="B132" s="80" t="s">
        <v>630</v>
      </c>
      <c r="C132" s="79" t="s">
        <v>631</v>
      </c>
      <c r="D132" s="79" t="s">
        <v>632</v>
      </c>
    </row>
    <row r="133" spans="1:4" ht="21.75">
      <c r="A133" s="77">
        <v>94</v>
      </c>
      <c r="B133" s="80" t="s">
        <v>633</v>
      </c>
      <c r="C133" s="79" t="s">
        <v>634</v>
      </c>
      <c r="D133" s="79" t="s">
        <v>635</v>
      </c>
    </row>
    <row r="134" spans="1:4" ht="21.75">
      <c r="A134" s="77">
        <v>95</v>
      </c>
      <c r="B134" s="80" t="s">
        <v>636</v>
      </c>
      <c r="C134" s="79" t="s">
        <v>637</v>
      </c>
      <c r="D134" s="79" t="s">
        <v>638</v>
      </c>
    </row>
    <row r="135" spans="1:4" ht="21.75">
      <c r="A135" s="77">
        <v>96</v>
      </c>
      <c r="B135" s="80" t="s">
        <v>639</v>
      </c>
      <c r="C135" s="79" t="s">
        <v>640</v>
      </c>
      <c r="D135" s="79" t="s">
        <v>641</v>
      </c>
    </row>
    <row r="136" spans="1:4" ht="21.75">
      <c r="A136" s="77">
        <v>97</v>
      </c>
      <c r="B136" s="80" t="s">
        <v>642</v>
      </c>
      <c r="C136" s="79" t="s">
        <v>643</v>
      </c>
      <c r="D136" s="79" t="s">
        <v>644</v>
      </c>
    </row>
    <row r="137" spans="1:4" ht="21.75">
      <c r="A137" s="77">
        <v>98</v>
      </c>
      <c r="B137" s="80" t="s">
        <v>645</v>
      </c>
      <c r="C137" s="79" t="s">
        <v>646</v>
      </c>
      <c r="D137" s="79" t="s">
        <v>647</v>
      </c>
    </row>
    <row r="138" spans="1:4" ht="21.75">
      <c r="A138" s="77">
        <v>99</v>
      </c>
      <c r="B138" s="80" t="s">
        <v>648</v>
      </c>
      <c r="C138" s="79" t="s">
        <v>649</v>
      </c>
      <c r="D138" s="79" t="s">
        <v>650</v>
      </c>
    </row>
    <row r="139" spans="1:4" ht="21.75">
      <c r="A139" s="77">
        <v>100</v>
      </c>
      <c r="B139" s="80" t="s">
        <v>651</v>
      </c>
      <c r="C139" s="79" t="s">
        <v>652</v>
      </c>
      <c r="D139" s="79" t="s">
        <v>653</v>
      </c>
    </row>
    <row r="140" spans="1:4" ht="21.75">
      <c r="A140" s="77">
        <v>101</v>
      </c>
      <c r="B140" s="80" t="s">
        <v>654</v>
      </c>
      <c r="C140" s="79" t="s">
        <v>655</v>
      </c>
      <c r="D140" s="79" t="s">
        <v>656</v>
      </c>
    </row>
    <row r="141" spans="1:4" ht="21.75">
      <c r="A141" s="77">
        <v>102</v>
      </c>
      <c r="B141" s="80" t="s">
        <v>657</v>
      </c>
      <c r="C141" s="79" t="s">
        <v>658</v>
      </c>
      <c r="D141" s="79" t="s">
        <v>659</v>
      </c>
    </row>
    <row r="142" spans="1:4" ht="21.75">
      <c r="A142" s="77">
        <v>103</v>
      </c>
      <c r="B142" s="80" t="s">
        <v>660</v>
      </c>
      <c r="C142" s="79" t="s">
        <v>661</v>
      </c>
      <c r="D142" s="79" t="s">
        <v>662</v>
      </c>
    </row>
    <row r="143" spans="1:4" ht="21.75">
      <c r="A143" s="77">
        <v>104</v>
      </c>
      <c r="B143" s="80" t="s">
        <v>663</v>
      </c>
      <c r="C143" s="79" t="s">
        <v>664</v>
      </c>
      <c r="D143" s="79" t="s">
        <v>665</v>
      </c>
    </row>
    <row r="144" spans="1:4" ht="21.75">
      <c r="A144" s="77"/>
      <c r="B144" s="80"/>
      <c r="C144" s="79"/>
      <c r="D144" s="79"/>
    </row>
    <row r="145" spans="1:4" ht="21.75">
      <c r="A145" s="77"/>
      <c r="B145" s="78" t="s">
        <v>666</v>
      </c>
      <c r="C145" s="79"/>
      <c r="D145" s="79"/>
    </row>
    <row r="146" spans="1:4" ht="21.75">
      <c r="A146" s="77">
        <v>105</v>
      </c>
      <c r="B146" s="80" t="s">
        <v>667</v>
      </c>
      <c r="C146" s="79" t="s">
        <v>668</v>
      </c>
      <c r="D146" s="79" t="s">
        <v>669</v>
      </c>
    </row>
    <row r="147" spans="1:4" ht="21.75">
      <c r="A147" s="77">
        <v>106</v>
      </c>
      <c r="B147" s="80" t="s">
        <v>670</v>
      </c>
      <c r="C147" s="79" t="s">
        <v>671</v>
      </c>
      <c r="D147" s="79" t="s">
        <v>672</v>
      </c>
    </row>
    <row r="148" spans="1:4" ht="21.75">
      <c r="A148" s="77">
        <v>107</v>
      </c>
      <c r="B148" s="80" t="s">
        <v>673</v>
      </c>
      <c r="C148" s="79" t="s">
        <v>674</v>
      </c>
      <c r="D148" s="79" t="s">
        <v>675</v>
      </c>
    </row>
    <row r="149" spans="1:4" ht="21.75">
      <c r="A149" s="77">
        <v>108</v>
      </c>
      <c r="B149" s="80" t="s">
        <v>676</v>
      </c>
      <c r="C149" s="79" t="s">
        <v>677</v>
      </c>
      <c r="D149" s="79" t="s">
        <v>678</v>
      </c>
    </row>
    <row r="150" spans="1:4" ht="21.75">
      <c r="A150" s="77">
        <v>109</v>
      </c>
      <c r="B150" s="80" t="s">
        <v>679</v>
      </c>
      <c r="C150" s="79" t="s">
        <v>680</v>
      </c>
      <c r="D150" s="79" t="s">
        <v>681</v>
      </c>
    </row>
    <row r="151" spans="1:4" ht="21.75">
      <c r="A151" s="77">
        <v>110</v>
      </c>
      <c r="B151" s="80" t="s">
        <v>682</v>
      </c>
      <c r="C151" s="79" t="s">
        <v>683</v>
      </c>
      <c r="D151" s="79" t="s">
        <v>684</v>
      </c>
    </row>
    <row r="152" spans="1:4" ht="21.75">
      <c r="A152" s="77">
        <v>111</v>
      </c>
      <c r="B152" s="80" t="s">
        <v>685</v>
      </c>
      <c r="C152" s="79" t="s">
        <v>686</v>
      </c>
      <c r="D152" s="79" t="s">
        <v>687</v>
      </c>
    </row>
    <row r="153" spans="1:4" ht="21.75">
      <c r="A153" s="77">
        <v>112</v>
      </c>
      <c r="B153" s="80" t="s">
        <v>688</v>
      </c>
      <c r="C153" s="79" t="s">
        <v>689</v>
      </c>
      <c r="D153" s="79" t="s">
        <v>690</v>
      </c>
    </row>
    <row r="154" spans="1:4" ht="21.75">
      <c r="A154" s="77">
        <v>113</v>
      </c>
      <c r="B154" s="80" t="s">
        <v>691</v>
      </c>
      <c r="C154" s="79" t="s">
        <v>692</v>
      </c>
      <c r="D154" s="79" t="s">
        <v>693</v>
      </c>
    </row>
    <row r="155" spans="1:4" ht="21.75">
      <c r="A155" s="77"/>
      <c r="B155" s="78" t="s">
        <v>694</v>
      </c>
      <c r="C155" s="79"/>
      <c r="D155" s="79"/>
    </row>
    <row r="156" spans="1:4" ht="21.75">
      <c r="A156" s="77">
        <v>114</v>
      </c>
      <c r="B156" s="80" t="s">
        <v>695</v>
      </c>
      <c r="C156" s="79" t="s">
        <v>696</v>
      </c>
      <c r="D156" s="79" t="s">
        <v>697</v>
      </c>
    </row>
    <row r="157" spans="1:4" ht="21.75">
      <c r="A157" s="77">
        <v>115</v>
      </c>
      <c r="B157" s="80" t="s">
        <v>698</v>
      </c>
      <c r="C157" s="79" t="s">
        <v>699</v>
      </c>
      <c r="D157" s="79" t="s">
        <v>700</v>
      </c>
    </row>
    <row r="158" spans="1:4" ht="21.75">
      <c r="A158" s="77">
        <v>116</v>
      </c>
      <c r="B158" s="80" t="s">
        <v>701</v>
      </c>
      <c r="C158" s="79" t="s">
        <v>702</v>
      </c>
      <c r="D158" s="79" t="s">
        <v>703</v>
      </c>
    </row>
    <row r="159" spans="1:4" ht="21.75">
      <c r="A159" s="77">
        <v>117</v>
      </c>
      <c r="B159" s="80" t="s">
        <v>704</v>
      </c>
      <c r="C159" s="79" t="s">
        <v>705</v>
      </c>
      <c r="D159" s="79" t="s">
        <v>706</v>
      </c>
    </row>
    <row r="160" spans="1:4" ht="21.75">
      <c r="A160" s="77">
        <v>118</v>
      </c>
      <c r="B160" s="80" t="s">
        <v>707</v>
      </c>
      <c r="C160" s="79" t="s">
        <v>708</v>
      </c>
      <c r="D160" s="79" t="s">
        <v>709</v>
      </c>
    </row>
    <row r="161" spans="1:4" ht="21.75">
      <c r="A161" s="77">
        <v>119</v>
      </c>
      <c r="B161" s="80" t="s">
        <v>710</v>
      </c>
      <c r="C161" s="79" t="s">
        <v>711</v>
      </c>
      <c r="D161" s="79" t="s">
        <v>712</v>
      </c>
    </row>
    <row r="162" spans="1:4" ht="21.75">
      <c r="A162" s="77">
        <v>120</v>
      </c>
      <c r="B162" s="80" t="s">
        <v>713</v>
      </c>
      <c r="C162" s="79" t="s">
        <v>714</v>
      </c>
      <c r="D162" s="79" t="s">
        <v>715</v>
      </c>
    </row>
    <row r="163" spans="1:4" ht="21.75">
      <c r="A163" s="77">
        <v>121</v>
      </c>
      <c r="B163" s="80" t="s">
        <v>716</v>
      </c>
      <c r="C163" s="79" t="s">
        <v>717</v>
      </c>
      <c r="D163" s="79" t="s">
        <v>718</v>
      </c>
    </row>
    <row r="164" spans="1:4" ht="21.75">
      <c r="A164" s="77">
        <v>122</v>
      </c>
      <c r="B164" s="80" t="s">
        <v>719</v>
      </c>
      <c r="C164" s="79" t="s">
        <v>720</v>
      </c>
      <c r="D164" s="79" t="s">
        <v>721</v>
      </c>
    </row>
    <row r="165" spans="1:4" ht="21.75">
      <c r="A165" s="77">
        <v>123</v>
      </c>
      <c r="B165" s="80" t="s">
        <v>722</v>
      </c>
      <c r="C165" s="79" t="s">
        <v>723</v>
      </c>
      <c r="D165" s="79" t="s">
        <v>724</v>
      </c>
    </row>
    <row r="166" spans="1:4" ht="21.75">
      <c r="A166" s="77">
        <v>124</v>
      </c>
      <c r="B166" s="80" t="s">
        <v>725</v>
      </c>
      <c r="C166" s="79" t="s">
        <v>726</v>
      </c>
      <c r="D166" s="79" t="s">
        <v>727</v>
      </c>
    </row>
    <row r="167" spans="1:4" ht="21.75">
      <c r="A167" s="77">
        <v>125</v>
      </c>
      <c r="B167" s="80" t="s">
        <v>728</v>
      </c>
      <c r="C167" s="79" t="s">
        <v>729</v>
      </c>
      <c r="D167" s="79" t="s">
        <v>730</v>
      </c>
    </row>
    <row r="168" spans="1:4" ht="21.75">
      <c r="A168" s="77"/>
      <c r="B168" s="78" t="s">
        <v>731</v>
      </c>
      <c r="C168" s="79"/>
      <c r="D168" s="79"/>
    </row>
    <row r="169" spans="1:4" ht="21.75">
      <c r="A169" s="77">
        <v>126</v>
      </c>
      <c r="B169" s="80" t="s">
        <v>732</v>
      </c>
      <c r="C169" s="79" t="s">
        <v>733</v>
      </c>
      <c r="D169" s="79" t="s">
        <v>734</v>
      </c>
    </row>
    <row r="170" spans="1:4" ht="21.75">
      <c r="A170" s="77">
        <v>127</v>
      </c>
      <c r="B170" s="80" t="s">
        <v>735</v>
      </c>
      <c r="C170" s="79" t="s">
        <v>736</v>
      </c>
      <c r="D170" s="79" t="s">
        <v>737</v>
      </c>
    </row>
    <row r="171" spans="1:4" ht="21.75">
      <c r="A171" s="77">
        <v>128</v>
      </c>
      <c r="B171" s="80" t="s">
        <v>738</v>
      </c>
      <c r="C171" s="79" t="s">
        <v>739</v>
      </c>
      <c r="D171" s="79" t="s">
        <v>740</v>
      </c>
    </row>
    <row r="172" spans="1:4" ht="21.75">
      <c r="A172" s="77">
        <v>129</v>
      </c>
      <c r="B172" s="80" t="s">
        <v>741</v>
      </c>
      <c r="C172" s="79" t="s">
        <v>742</v>
      </c>
      <c r="D172" s="79" t="s">
        <v>743</v>
      </c>
    </row>
    <row r="173" spans="1:4" ht="21.75">
      <c r="A173" s="77">
        <v>130</v>
      </c>
      <c r="B173" s="80" t="s">
        <v>744</v>
      </c>
      <c r="C173" s="79" t="s">
        <v>745</v>
      </c>
      <c r="D173" s="79" t="s">
        <v>746</v>
      </c>
    </row>
    <row r="174" spans="1:4" ht="21.75">
      <c r="A174" s="77">
        <v>131</v>
      </c>
      <c r="B174" s="80" t="s">
        <v>747</v>
      </c>
      <c r="C174" s="79" t="s">
        <v>748</v>
      </c>
      <c r="D174" s="79" t="s">
        <v>749</v>
      </c>
    </row>
    <row r="175" spans="1:4" ht="21.75">
      <c r="A175" s="77">
        <v>132</v>
      </c>
      <c r="B175" s="80" t="s">
        <v>750</v>
      </c>
      <c r="C175" s="79" t="s">
        <v>751</v>
      </c>
      <c r="D175" s="79" t="s">
        <v>752</v>
      </c>
    </row>
    <row r="176" spans="1:4" ht="21.75">
      <c r="A176" s="77">
        <v>133</v>
      </c>
      <c r="B176" s="80" t="s">
        <v>753</v>
      </c>
      <c r="C176" s="79" t="s">
        <v>754</v>
      </c>
      <c r="D176" s="79" t="s">
        <v>755</v>
      </c>
    </row>
    <row r="177" spans="1:4" ht="21.75">
      <c r="A177" s="77">
        <v>134</v>
      </c>
      <c r="B177" s="80" t="s">
        <v>756</v>
      </c>
      <c r="C177" s="79" t="s">
        <v>757</v>
      </c>
      <c r="D177" s="79" t="s">
        <v>758</v>
      </c>
    </row>
    <row r="178" spans="1:4" ht="21.75">
      <c r="A178" s="77">
        <v>135</v>
      </c>
      <c r="B178" s="80" t="s">
        <v>759</v>
      </c>
      <c r="C178" s="79" t="s">
        <v>760</v>
      </c>
      <c r="D178" s="79" t="s">
        <v>761</v>
      </c>
    </row>
    <row r="179" spans="1:4" ht="21.75">
      <c r="A179" s="77">
        <v>136</v>
      </c>
      <c r="B179" s="80" t="s">
        <v>762</v>
      </c>
      <c r="C179" s="79" t="s">
        <v>763</v>
      </c>
      <c r="D179" s="79" t="s">
        <v>764</v>
      </c>
    </row>
    <row r="180" spans="1:4" ht="21.75">
      <c r="A180" s="77">
        <v>137</v>
      </c>
      <c r="B180" s="80" t="s">
        <v>765</v>
      </c>
      <c r="C180" s="79" t="s">
        <v>766</v>
      </c>
      <c r="D180" s="79" t="s">
        <v>767</v>
      </c>
    </row>
    <row r="181" spans="1:4" ht="21.75">
      <c r="A181" s="77">
        <v>138</v>
      </c>
      <c r="B181" s="80" t="s">
        <v>768</v>
      </c>
      <c r="C181" s="79" t="s">
        <v>769</v>
      </c>
      <c r="D181" s="79" t="s">
        <v>770</v>
      </c>
    </row>
    <row r="182" spans="1:4" ht="21.75">
      <c r="A182" s="77">
        <v>139</v>
      </c>
      <c r="B182" s="80" t="s">
        <v>771</v>
      </c>
      <c r="C182" s="79" t="s">
        <v>772</v>
      </c>
      <c r="D182" s="79" t="s">
        <v>773</v>
      </c>
    </row>
    <row r="183" spans="1:4" ht="21.75">
      <c r="A183" s="77">
        <v>140</v>
      </c>
      <c r="B183" s="80" t="s">
        <v>774</v>
      </c>
      <c r="C183" s="79" t="s">
        <v>775</v>
      </c>
      <c r="D183" s="79" t="s">
        <v>776</v>
      </c>
    </row>
    <row r="184" spans="1:4" ht="21.75">
      <c r="A184" s="77">
        <v>141</v>
      </c>
      <c r="B184" s="80" t="s">
        <v>777</v>
      </c>
      <c r="C184" s="79" t="s">
        <v>778</v>
      </c>
      <c r="D184" s="79" t="s">
        <v>779</v>
      </c>
    </row>
    <row r="185" spans="1:4" ht="21.75">
      <c r="A185" s="77">
        <v>142</v>
      </c>
      <c r="B185" s="80" t="s">
        <v>780</v>
      </c>
      <c r="C185" s="79" t="s">
        <v>781</v>
      </c>
      <c r="D185" s="79" t="s">
        <v>782</v>
      </c>
    </row>
    <row r="186" spans="1:4" ht="21.75">
      <c r="A186" s="77">
        <v>143</v>
      </c>
      <c r="B186" s="80" t="s">
        <v>783</v>
      </c>
      <c r="C186" s="79" t="s">
        <v>784</v>
      </c>
      <c r="D186" s="79" t="s">
        <v>785</v>
      </c>
    </row>
    <row r="187" spans="1:4" ht="21.75">
      <c r="A187" s="77">
        <v>144</v>
      </c>
      <c r="B187" s="80" t="s">
        <v>786</v>
      </c>
      <c r="C187" s="79" t="s">
        <v>787</v>
      </c>
      <c r="D187" s="79" t="s">
        <v>788</v>
      </c>
    </row>
    <row r="188" spans="1:4" ht="21.75">
      <c r="A188" s="77">
        <v>145</v>
      </c>
      <c r="B188" s="80" t="s">
        <v>789</v>
      </c>
      <c r="C188" s="79" t="s">
        <v>790</v>
      </c>
      <c r="D188" s="79" t="s">
        <v>791</v>
      </c>
    </row>
    <row r="189" spans="1:4" ht="21.75">
      <c r="A189" s="77">
        <v>146</v>
      </c>
      <c r="B189" s="80" t="s">
        <v>792</v>
      </c>
      <c r="C189" s="79" t="s">
        <v>793</v>
      </c>
      <c r="D189" s="79" t="s">
        <v>794</v>
      </c>
    </row>
    <row r="190" spans="1:4" ht="21.75">
      <c r="A190" s="77">
        <v>147</v>
      </c>
      <c r="B190" s="80" t="s">
        <v>795</v>
      </c>
      <c r="C190" s="79" t="s">
        <v>796</v>
      </c>
      <c r="D190" s="79" t="s">
        <v>797</v>
      </c>
    </row>
    <row r="191" spans="1:4" ht="21.75">
      <c r="A191" s="77">
        <v>148</v>
      </c>
      <c r="B191" s="80" t="s">
        <v>798</v>
      </c>
      <c r="C191" s="79" t="s">
        <v>799</v>
      </c>
      <c r="D191" s="79" t="s">
        <v>800</v>
      </c>
    </row>
    <row r="192" spans="1:4" ht="21.75">
      <c r="A192" s="77">
        <v>149</v>
      </c>
      <c r="B192" s="80" t="s">
        <v>801</v>
      </c>
      <c r="C192" s="79" t="s">
        <v>802</v>
      </c>
      <c r="D192" s="79" t="s">
        <v>803</v>
      </c>
    </row>
    <row r="193" spans="1:4" ht="21.75">
      <c r="A193" s="77">
        <v>150</v>
      </c>
      <c r="B193" s="80" t="s">
        <v>804</v>
      </c>
      <c r="C193" s="79" t="s">
        <v>805</v>
      </c>
      <c r="D193" s="79" t="s">
        <v>806</v>
      </c>
    </row>
    <row r="194" spans="1:4" ht="21.75">
      <c r="A194" s="77"/>
      <c r="B194" s="78" t="s">
        <v>807</v>
      </c>
      <c r="C194" s="79"/>
      <c r="D194" s="79"/>
    </row>
    <row r="195" spans="1:4" ht="21.75">
      <c r="A195" s="77">
        <v>151</v>
      </c>
      <c r="B195" s="80" t="s">
        <v>808</v>
      </c>
      <c r="C195" s="79" t="s">
        <v>809</v>
      </c>
      <c r="D195" s="79" t="s">
        <v>810</v>
      </c>
    </row>
    <row r="196" spans="1:4" ht="21.75">
      <c r="A196" s="77">
        <v>152</v>
      </c>
      <c r="B196" s="80" t="s">
        <v>811</v>
      </c>
      <c r="C196" s="79" t="s">
        <v>812</v>
      </c>
      <c r="D196" s="79" t="s">
        <v>813</v>
      </c>
    </row>
    <row r="197" spans="1:4" ht="21.75">
      <c r="A197" s="77">
        <v>153</v>
      </c>
      <c r="B197" s="80" t="s">
        <v>814</v>
      </c>
      <c r="C197" s="79" t="s">
        <v>815</v>
      </c>
      <c r="D197" s="79" t="s">
        <v>816</v>
      </c>
    </row>
    <row r="198" spans="1:4" ht="21.75">
      <c r="A198" s="77">
        <v>154</v>
      </c>
      <c r="B198" s="80" t="s">
        <v>817</v>
      </c>
      <c r="C198" s="79" t="s">
        <v>818</v>
      </c>
      <c r="D198" s="79" t="s">
        <v>819</v>
      </c>
    </row>
    <row r="199" spans="1:4" ht="21.75">
      <c r="A199" s="77">
        <v>155</v>
      </c>
      <c r="B199" s="80" t="s">
        <v>820</v>
      </c>
      <c r="C199" s="79" t="s">
        <v>821</v>
      </c>
      <c r="D199" s="79" t="s">
        <v>822</v>
      </c>
    </row>
    <row r="200" spans="1:4" ht="21.75">
      <c r="A200" s="77">
        <v>156</v>
      </c>
      <c r="B200" s="80" t="s">
        <v>823</v>
      </c>
      <c r="C200" s="79" t="s">
        <v>824</v>
      </c>
      <c r="D200" s="79" t="s">
        <v>825</v>
      </c>
    </row>
    <row r="201" spans="1:4" ht="21.75">
      <c r="A201" s="77">
        <v>157</v>
      </c>
      <c r="B201" s="80" t="s">
        <v>826</v>
      </c>
      <c r="C201" s="79" t="s">
        <v>827</v>
      </c>
      <c r="D201" s="79" t="s">
        <v>828</v>
      </c>
    </row>
    <row r="202" spans="1:4" ht="21.75">
      <c r="A202" s="77">
        <v>158</v>
      </c>
      <c r="B202" s="80" t="s">
        <v>829</v>
      </c>
      <c r="C202" s="79" t="s">
        <v>830</v>
      </c>
      <c r="D202" s="79" t="s">
        <v>831</v>
      </c>
    </row>
    <row r="203" spans="1:4" ht="21.75">
      <c r="A203" s="77">
        <v>159</v>
      </c>
      <c r="B203" s="80" t="s">
        <v>832</v>
      </c>
      <c r="C203" s="79" t="s">
        <v>833</v>
      </c>
      <c r="D203" s="79" t="s">
        <v>834</v>
      </c>
    </row>
    <row r="204" spans="1:4" ht="21.75">
      <c r="A204" s="77">
        <v>160</v>
      </c>
      <c r="B204" s="80" t="s">
        <v>835</v>
      </c>
      <c r="C204" s="79" t="s">
        <v>836</v>
      </c>
      <c r="D204" s="79" t="s">
        <v>837</v>
      </c>
    </row>
    <row r="205" spans="1:4" ht="21.75">
      <c r="A205" s="77">
        <v>161</v>
      </c>
      <c r="B205" s="80" t="s">
        <v>838</v>
      </c>
      <c r="C205" s="79" t="s">
        <v>839</v>
      </c>
      <c r="D205" s="79" t="s">
        <v>840</v>
      </c>
    </row>
    <row r="206" spans="1:4" ht="21.75">
      <c r="A206" s="77">
        <v>162</v>
      </c>
      <c r="B206" s="80" t="s">
        <v>841</v>
      </c>
      <c r="C206" s="79" t="s">
        <v>842</v>
      </c>
      <c r="D206" s="79" t="s">
        <v>843</v>
      </c>
    </row>
    <row r="207" spans="1:4" ht="21.75">
      <c r="A207" s="77">
        <v>163</v>
      </c>
      <c r="B207" s="80" t="s">
        <v>844</v>
      </c>
      <c r="C207" s="79" t="s">
        <v>845</v>
      </c>
      <c r="D207" s="79" t="s">
        <v>846</v>
      </c>
    </row>
    <row r="208" spans="1:4" ht="21.75">
      <c r="A208" s="77">
        <v>164</v>
      </c>
      <c r="B208" s="80" t="s">
        <v>847</v>
      </c>
      <c r="C208" s="79" t="s">
        <v>848</v>
      </c>
      <c r="D208" s="79" t="s">
        <v>849</v>
      </c>
    </row>
    <row r="209" spans="1:4" ht="21.75">
      <c r="A209" s="77">
        <v>165</v>
      </c>
      <c r="B209" s="80" t="s">
        <v>850</v>
      </c>
      <c r="C209" s="79" t="s">
        <v>851</v>
      </c>
      <c r="D209" s="79" t="s">
        <v>852</v>
      </c>
    </row>
    <row r="210" spans="1:4" ht="21.75">
      <c r="A210" s="77">
        <v>166</v>
      </c>
      <c r="B210" s="80" t="s">
        <v>853</v>
      </c>
      <c r="C210" s="79" t="s">
        <v>854</v>
      </c>
      <c r="D210" s="79" t="s">
        <v>855</v>
      </c>
    </row>
    <row r="211" spans="1:4" ht="21.75">
      <c r="A211" s="77">
        <v>167</v>
      </c>
      <c r="B211" s="80" t="s">
        <v>856</v>
      </c>
      <c r="C211" s="79" t="s">
        <v>857</v>
      </c>
      <c r="D211" s="79" t="s">
        <v>858</v>
      </c>
    </row>
    <row r="212" spans="1:4" ht="21.75">
      <c r="A212" s="77"/>
      <c r="B212" s="78" t="s">
        <v>859</v>
      </c>
      <c r="C212" s="79"/>
      <c r="D212" s="79"/>
    </row>
    <row r="213" spans="1:4" ht="21.75">
      <c r="A213" s="77">
        <v>168</v>
      </c>
      <c r="B213" s="80" t="s">
        <v>860</v>
      </c>
      <c r="C213" s="79" t="s">
        <v>861</v>
      </c>
      <c r="D213" s="79" t="s">
        <v>862</v>
      </c>
    </row>
    <row r="214" spans="1:4" ht="21.75">
      <c r="A214" s="77">
        <v>169</v>
      </c>
      <c r="B214" s="80" t="s">
        <v>863</v>
      </c>
      <c r="C214" s="79" t="s">
        <v>864</v>
      </c>
      <c r="D214" s="79" t="s">
        <v>865</v>
      </c>
    </row>
    <row r="215" spans="1:4" ht="21.75">
      <c r="A215" s="77">
        <v>170</v>
      </c>
      <c r="B215" s="80" t="s">
        <v>866</v>
      </c>
      <c r="C215" s="79" t="s">
        <v>867</v>
      </c>
      <c r="D215" s="79" t="s">
        <v>868</v>
      </c>
    </row>
    <row r="216" spans="1:4" ht="21.75">
      <c r="A216" s="77">
        <v>171</v>
      </c>
      <c r="B216" s="80" t="s">
        <v>869</v>
      </c>
      <c r="C216" s="79" t="s">
        <v>870</v>
      </c>
      <c r="D216" s="79" t="s">
        <v>871</v>
      </c>
    </row>
    <row r="217" spans="1:4" ht="21.75">
      <c r="A217" s="77">
        <v>172</v>
      </c>
      <c r="B217" s="80" t="s">
        <v>872</v>
      </c>
      <c r="C217" s="79" t="s">
        <v>873</v>
      </c>
      <c r="D217" s="79" t="s">
        <v>874</v>
      </c>
    </row>
    <row r="218" spans="1:4" ht="21.75">
      <c r="A218" s="77"/>
      <c r="B218" s="78" t="s">
        <v>875</v>
      </c>
      <c r="C218" s="79"/>
      <c r="D218" s="79"/>
    </row>
    <row r="219" spans="1:4" ht="21.75">
      <c r="A219" s="77">
        <v>173</v>
      </c>
      <c r="B219" s="80" t="s">
        <v>876</v>
      </c>
      <c r="C219" s="79" t="s">
        <v>877</v>
      </c>
      <c r="D219" s="79" t="s">
        <v>878</v>
      </c>
    </row>
    <row r="220" spans="1:4" ht="21.75">
      <c r="A220" s="77">
        <v>174</v>
      </c>
      <c r="B220" s="80" t="s">
        <v>879</v>
      </c>
      <c r="C220" s="79" t="s">
        <v>880</v>
      </c>
      <c r="D220" s="79" t="s">
        <v>881</v>
      </c>
    </row>
    <row r="221" spans="1:4" ht="21.75">
      <c r="A221" s="77">
        <v>175</v>
      </c>
      <c r="B221" s="80" t="s">
        <v>882</v>
      </c>
      <c r="C221" s="79" t="s">
        <v>883</v>
      </c>
      <c r="D221" s="79" t="s">
        <v>884</v>
      </c>
    </row>
    <row r="222" spans="1:4" ht="21.75">
      <c r="A222" s="77">
        <v>176</v>
      </c>
      <c r="B222" s="80" t="s">
        <v>885</v>
      </c>
      <c r="C222" s="79" t="s">
        <v>886</v>
      </c>
      <c r="D222" s="79" t="s">
        <v>887</v>
      </c>
    </row>
    <row r="223" spans="1:4" ht="21.75">
      <c r="A223" s="77">
        <v>177</v>
      </c>
      <c r="B223" s="80" t="s">
        <v>888</v>
      </c>
      <c r="C223" s="79" t="s">
        <v>889</v>
      </c>
      <c r="D223" s="79" t="s">
        <v>890</v>
      </c>
    </row>
    <row r="224" spans="1:4" ht="21.75">
      <c r="A224" s="77"/>
      <c r="B224" s="78" t="s">
        <v>891</v>
      </c>
      <c r="C224" s="79"/>
      <c r="D224" s="79"/>
    </row>
    <row r="225" spans="1:4" ht="21.75">
      <c r="A225" s="77">
        <v>178</v>
      </c>
      <c r="B225" s="80" t="s">
        <v>892</v>
      </c>
      <c r="C225" s="79" t="s">
        <v>893</v>
      </c>
      <c r="D225" s="79" t="s">
        <v>894</v>
      </c>
    </row>
    <row r="226" spans="1:4" ht="21.75">
      <c r="A226" s="77">
        <v>179</v>
      </c>
      <c r="B226" s="80" t="s">
        <v>895</v>
      </c>
      <c r="C226" s="79" t="s">
        <v>896</v>
      </c>
      <c r="D226" s="79" t="s">
        <v>897</v>
      </c>
    </row>
    <row r="227" spans="1:4" ht="21.75">
      <c r="A227" s="77">
        <v>180</v>
      </c>
      <c r="B227" s="80" t="s">
        <v>898</v>
      </c>
      <c r="C227" s="79" t="s">
        <v>899</v>
      </c>
      <c r="D227" s="79" t="s">
        <v>900</v>
      </c>
    </row>
    <row r="228" spans="1:4" ht="21.75">
      <c r="A228" s="77">
        <v>181</v>
      </c>
      <c r="B228" s="80" t="s">
        <v>901</v>
      </c>
      <c r="C228" s="79" t="s">
        <v>902</v>
      </c>
      <c r="D228" s="79" t="s">
        <v>903</v>
      </c>
    </row>
    <row r="229" spans="1:4" ht="21.75">
      <c r="A229" s="77">
        <v>182</v>
      </c>
      <c r="B229" s="80" t="s">
        <v>904</v>
      </c>
      <c r="C229" s="79" t="s">
        <v>905</v>
      </c>
      <c r="D229" s="79" t="s">
        <v>906</v>
      </c>
    </row>
    <row r="230" spans="1:4" ht="21.75">
      <c r="A230" s="77">
        <v>183</v>
      </c>
      <c r="B230" s="80" t="s">
        <v>907</v>
      </c>
      <c r="C230" s="79" t="s">
        <v>908</v>
      </c>
      <c r="D230" s="79" t="s">
        <v>909</v>
      </c>
    </row>
    <row r="231" spans="1:4" ht="21.75">
      <c r="A231" s="77">
        <v>184</v>
      </c>
      <c r="B231" s="80" t="s">
        <v>910</v>
      </c>
      <c r="C231" s="79" t="s">
        <v>911</v>
      </c>
      <c r="D231" s="79" t="s">
        <v>912</v>
      </c>
    </row>
    <row r="232" spans="1:4" ht="21.75">
      <c r="A232" s="77">
        <v>185</v>
      </c>
      <c r="B232" s="80" t="s">
        <v>913</v>
      </c>
      <c r="C232" s="79" t="s">
        <v>914</v>
      </c>
      <c r="D232" s="79" t="s">
        <v>915</v>
      </c>
    </row>
    <row r="233" spans="1:4" ht="21.75">
      <c r="A233" s="77">
        <v>186</v>
      </c>
      <c r="B233" s="80" t="s">
        <v>916</v>
      </c>
      <c r="C233" s="79" t="s">
        <v>917</v>
      </c>
      <c r="D233" s="79" t="s">
        <v>918</v>
      </c>
    </row>
    <row r="234" spans="1:4" ht="21.75">
      <c r="A234" s="77">
        <v>187</v>
      </c>
      <c r="B234" s="80" t="s">
        <v>919</v>
      </c>
      <c r="C234" s="79" t="s">
        <v>920</v>
      </c>
      <c r="D234" s="79" t="s">
        <v>921</v>
      </c>
    </row>
    <row r="235" spans="1:4" ht="21.75">
      <c r="A235" s="77">
        <v>188</v>
      </c>
      <c r="B235" s="80" t="s">
        <v>922</v>
      </c>
      <c r="C235" s="79" t="s">
        <v>923</v>
      </c>
      <c r="D235" s="79" t="s">
        <v>924</v>
      </c>
    </row>
    <row r="236" spans="1:4" ht="21.75">
      <c r="A236" s="77">
        <v>189</v>
      </c>
      <c r="B236" s="80" t="s">
        <v>925</v>
      </c>
      <c r="C236" s="79" t="s">
        <v>926</v>
      </c>
      <c r="D236" s="79" t="s">
        <v>927</v>
      </c>
    </row>
    <row r="237" spans="1:4" ht="21.75">
      <c r="A237" s="77">
        <v>190</v>
      </c>
      <c r="B237" s="80" t="s">
        <v>928</v>
      </c>
      <c r="C237" s="79" t="s">
        <v>929</v>
      </c>
      <c r="D237" s="79" t="s">
        <v>930</v>
      </c>
    </row>
    <row r="238" spans="1:4" ht="21.75">
      <c r="A238" s="77"/>
      <c r="B238" s="78" t="s">
        <v>931</v>
      </c>
      <c r="C238" s="79"/>
      <c r="D238" s="79"/>
    </row>
    <row r="239" spans="1:4" ht="21.75">
      <c r="A239" s="77">
        <v>191</v>
      </c>
      <c r="B239" s="80" t="s">
        <v>932</v>
      </c>
      <c r="C239" s="79" t="s">
        <v>933</v>
      </c>
      <c r="D239" s="79" t="s">
        <v>934</v>
      </c>
    </row>
    <row r="240" spans="1:4" ht="21.75">
      <c r="A240" s="77">
        <v>192</v>
      </c>
      <c r="B240" s="80" t="s">
        <v>935</v>
      </c>
      <c r="C240" s="79" t="s">
        <v>936</v>
      </c>
      <c r="D240" s="79" t="s">
        <v>937</v>
      </c>
    </row>
    <row r="241" spans="1:4" ht="21.75">
      <c r="A241" s="77">
        <v>193</v>
      </c>
      <c r="B241" s="80" t="s">
        <v>938</v>
      </c>
      <c r="C241" s="79" t="s">
        <v>939</v>
      </c>
      <c r="D241" s="79" t="s">
        <v>940</v>
      </c>
    </row>
    <row r="242" spans="1:4" ht="21.75">
      <c r="A242" s="77">
        <v>194</v>
      </c>
      <c r="B242" s="80" t="s">
        <v>941</v>
      </c>
      <c r="C242" s="79" t="s">
        <v>942</v>
      </c>
      <c r="D242" s="79" t="s">
        <v>943</v>
      </c>
    </row>
    <row r="243" spans="1:4" ht="21.75">
      <c r="A243" s="77">
        <v>195</v>
      </c>
      <c r="B243" s="80" t="s">
        <v>944</v>
      </c>
      <c r="C243" s="79" t="s">
        <v>945</v>
      </c>
      <c r="D243" s="79" t="s">
        <v>946</v>
      </c>
    </row>
    <row r="244" spans="1:4" ht="21.75">
      <c r="A244" s="77"/>
      <c r="B244" s="78" t="s">
        <v>947</v>
      </c>
      <c r="C244" s="79"/>
      <c r="D244" s="79"/>
    </row>
    <row r="245" spans="1:4" ht="21.75">
      <c r="A245" s="77">
        <v>196</v>
      </c>
      <c r="B245" s="80" t="s">
        <v>948</v>
      </c>
      <c r="C245" s="79" t="s">
        <v>949</v>
      </c>
      <c r="D245" s="79" t="s">
        <v>950</v>
      </c>
    </row>
    <row r="246" spans="1:4" ht="21.75">
      <c r="A246" s="77">
        <v>197</v>
      </c>
      <c r="B246" s="80" t="s">
        <v>951</v>
      </c>
      <c r="C246" s="79" t="s">
        <v>952</v>
      </c>
      <c r="D246" s="79" t="s">
        <v>953</v>
      </c>
    </row>
    <row r="247" spans="1:4" ht="21.75">
      <c r="A247" s="77">
        <v>198</v>
      </c>
      <c r="B247" s="80" t="s">
        <v>954</v>
      </c>
      <c r="C247" s="79" t="s">
        <v>955</v>
      </c>
      <c r="D247" s="79" t="s">
        <v>956</v>
      </c>
    </row>
    <row r="248" spans="1:4" ht="21.75">
      <c r="A248" s="77">
        <v>199</v>
      </c>
      <c r="B248" s="80" t="s">
        <v>957</v>
      </c>
      <c r="C248" s="79" t="s">
        <v>958</v>
      </c>
      <c r="D248" s="79" t="s">
        <v>959</v>
      </c>
    </row>
    <row r="249" spans="1:4" ht="21.75">
      <c r="A249" s="77">
        <v>200</v>
      </c>
      <c r="B249" s="80" t="s">
        <v>960</v>
      </c>
      <c r="C249" s="79" t="s">
        <v>961</v>
      </c>
      <c r="D249" s="79" t="s">
        <v>962</v>
      </c>
    </row>
    <row r="250" spans="1:4" ht="21.75">
      <c r="A250" s="77">
        <v>201</v>
      </c>
      <c r="B250" s="80" t="s">
        <v>963</v>
      </c>
      <c r="C250" s="79" t="s">
        <v>964</v>
      </c>
      <c r="D250" s="79" t="s">
        <v>965</v>
      </c>
    </row>
    <row r="251" spans="1:4" ht="21.75">
      <c r="A251" s="77">
        <v>202</v>
      </c>
      <c r="B251" s="80" t="s">
        <v>966</v>
      </c>
      <c r="C251" s="79" t="s">
        <v>967</v>
      </c>
      <c r="D251" s="79" t="s">
        <v>968</v>
      </c>
    </row>
    <row r="252" spans="1:4" ht="21.75">
      <c r="A252" s="77"/>
      <c r="B252" s="78" t="s">
        <v>969</v>
      </c>
      <c r="C252" s="79"/>
      <c r="D252" s="79"/>
    </row>
    <row r="253" spans="1:4" ht="21.75">
      <c r="A253" s="77">
        <v>203</v>
      </c>
      <c r="B253" s="80" t="s">
        <v>970</v>
      </c>
      <c r="C253" s="79" t="s">
        <v>971</v>
      </c>
      <c r="D253" s="79" t="s">
        <v>972</v>
      </c>
    </row>
    <row r="254" spans="1:4" ht="21.75">
      <c r="A254" s="77">
        <v>204</v>
      </c>
      <c r="B254" s="80" t="s">
        <v>973</v>
      </c>
      <c r="C254" s="79" t="s">
        <v>974</v>
      </c>
      <c r="D254" s="79" t="s">
        <v>975</v>
      </c>
    </row>
    <row r="255" spans="1:4" ht="21.75">
      <c r="A255" s="77">
        <v>205</v>
      </c>
      <c r="B255" s="80" t="s">
        <v>976</v>
      </c>
      <c r="C255" s="79" t="s">
        <v>977</v>
      </c>
      <c r="D255" s="79" t="s">
        <v>978</v>
      </c>
    </row>
    <row r="256" spans="1:4" ht="21.75">
      <c r="A256" s="77">
        <v>206</v>
      </c>
      <c r="B256" s="80" t="s">
        <v>979</v>
      </c>
      <c r="C256" s="79" t="s">
        <v>980</v>
      </c>
      <c r="D256" s="79" t="s">
        <v>981</v>
      </c>
    </row>
    <row r="257" spans="1:4" ht="21.75">
      <c r="A257" s="77">
        <v>207</v>
      </c>
      <c r="B257" s="80" t="s">
        <v>982</v>
      </c>
      <c r="C257" s="79" t="s">
        <v>983</v>
      </c>
      <c r="D257" s="79" t="s">
        <v>984</v>
      </c>
    </row>
    <row r="258" spans="1:4" ht="21.75">
      <c r="A258" s="77">
        <v>208</v>
      </c>
      <c r="B258" s="80" t="s">
        <v>985</v>
      </c>
      <c r="C258" s="79" t="s">
        <v>986</v>
      </c>
      <c r="D258" s="79" t="s">
        <v>987</v>
      </c>
    </row>
    <row r="259" spans="1:4" ht="21.75">
      <c r="A259" s="77">
        <v>209</v>
      </c>
      <c r="B259" s="80" t="s">
        <v>988</v>
      </c>
      <c r="C259" s="79" t="s">
        <v>989</v>
      </c>
      <c r="D259" s="79" t="s">
        <v>990</v>
      </c>
    </row>
    <row r="260" spans="1:4" ht="21.75">
      <c r="A260" s="77">
        <v>210</v>
      </c>
      <c r="B260" s="80" t="s">
        <v>991</v>
      </c>
      <c r="C260" s="79" t="s">
        <v>992</v>
      </c>
      <c r="D260" s="79" t="s">
        <v>993</v>
      </c>
    </row>
    <row r="261" spans="1:4" ht="21.75">
      <c r="A261" s="77">
        <v>211</v>
      </c>
      <c r="B261" s="80" t="s">
        <v>994</v>
      </c>
      <c r="C261" s="79" t="s">
        <v>995</v>
      </c>
      <c r="D261" s="79" t="s">
        <v>996</v>
      </c>
    </row>
    <row r="262" spans="1:4" ht="21.75">
      <c r="A262" s="77">
        <v>212</v>
      </c>
      <c r="B262" s="80" t="s">
        <v>997</v>
      </c>
      <c r="C262" s="79" t="s">
        <v>998</v>
      </c>
      <c r="D262" s="79" t="s">
        <v>999</v>
      </c>
    </row>
    <row r="263" spans="1:4" ht="21.75">
      <c r="A263" s="77"/>
      <c r="B263" s="78" t="s">
        <v>1000</v>
      </c>
      <c r="C263" s="79"/>
      <c r="D263" s="79"/>
    </row>
    <row r="264" spans="1:4" ht="21.75">
      <c r="A264" s="77">
        <v>213</v>
      </c>
      <c r="B264" s="80" t="s">
        <v>1001</v>
      </c>
      <c r="C264" s="79" t="s">
        <v>1002</v>
      </c>
      <c r="D264" s="79" t="s">
        <v>1003</v>
      </c>
    </row>
    <row r="265" spans="1:4" ht="21.75">
      <c r="A265" s="77">
        <v>214</v>
      </c>
      <c r="B265" s="80" t="s">
        <v>1004</v>
      </c>
      <c r="C265" s="79" t="s">
        <v>1005</v>
      </c>
      <c r="D265" s="79" t="s">
        <v>1006</v>
      </c>
    </row>
    <row r="266" spans="1:4" ht="21.75">
      <c r="A266" s="77">
        <v>215</v>
      </c>
      <c r="B266" s="80" t="s">
        <v>1007</v>
      </c>
      <c r="C266" s="79" t="s">
        <v>1008</v>
      </c>
      <c r="D266" s="79" t="s">
        <v>1009</v>
      </c>
    </row>
    <row r="267" spans="1:4" ht="21.75">
      <c r="A267" s="77">
        <v>216</v>
      </c>
      <c r="B267" s="80" t="s">
        <v>1010</v>
      </c>
      <c r="C267" s="79" t="s">
        <v>1011</v>
      </c>
      <c r="D267" s="79" t="s">
        <v>1012</v>
      </c>
    </row>
    <row r="268" spans="1:4" ht="21.75">
      <c r="A268" s="77">
        <v>217</v>
      </c>
      <c r="B268" s="80" t="s">
        <v>1013</v>
      </c>
      <c r="C268" s="79" t="s">
        <v>1014</v>
      </c>
      <c r="D268" s="79" t="s">
        <v>1015</v>
      </c>
    </row>
    <row r="269" spans="1:4" ht="21.75">
      <c r="A269" s="77">
        <v>218</v>
      </c>
      <c r="B269" s="80" t="s">
        <v>1016</v>
      </c>
      <c r="C269" s="79" t="s">
        <v>1017</v>
      </c>
      <c r="D269" s="79" t="s">
        <v>1018</v>
      </c>
    </row>
    <row r="270" spans="1:4" ht="21.75">
      <c r="A270" s="77">
        <v>219</v>
      </c>
      <c r="B270" s="80" t="s">
        <v>1019</v>
      </c>
      <c r="C270" s="79" t="s">
        <v>1020</v>
      </c>
      <c r="D270" s="79" t="s">
        <v>1021</v>
      </c>
    </row>
    <row r="271" spans="1:4" ht="21.75">
      <c r="A271" s="77"/>
      <c r="B271" s="78" t="s">
        <v>1022</v>
      </c>
      <c r="C271" s="79"/>
      <c r="D271" s="79"/>
    </row>
    <row r="272" spans="1:4" ht="21.75">
      <c r="A272" s="77">
        <v>220</v>
      </c>
      <c r="B272" s="80" t="s">
        <v>1023</v>
      </c>
      <c r="C272" s="79" t="s">
        <v>1024</v>
      </c>
      <c r="D272" s="79" t="s">
        <v>1025</v>
      </c>
    </row>
    <row r="273" spans="1:4" ht="21.75">
      <c r="A273" s="77">
        <v>221</v>
      </c>
      <c r="B273" s="80" t="s">
        <v>1026</v>
      </c>
      <c r="C273" s="79" t="s">
        <v>1027</v>
      </c>
      <c r="D273" s="79" t="s">
        <v>1028</v>
      </c>
    </row>
    <row r="274" spans="1:4" ht="21.75">
      <c r="A274" s="77">
        <v>222</v>
      </c>
      <c r="B274" s="80" t="s">
        <v>1029</v>
      </c>
      <c r="C274" s="79" t="s">
        <v>1030</v>
      </c>
      <c r="D274" s="79" t="s">
        <v>1031</v>
      </c>
    </row>
    <row r="275" spans="1:4" ht="21.75">
      <c r="A275" s="77">
        <v>223</v>
      </c>
      <c r="B275" s="80" t="s">
        <v>1032</v>
      </c>
      <c r="C275" s="79" t="s">
        <v>1033</v>
      </c>
      <c r="D275" s="79" t="s">
        <v>1034</v>
      </c>
    </row>
    <row r="276" spans="1:4" ht="21.75">
      <c r="A276" s="77">
        <v>224</v>
      </c>
      <c r="B276" s="80" t="s">
        <v>1035</v>
      </c>
      <c r="C276" s="79" t="s">
        <v>1036</v>
      </c>
      <c r="D276" s="79" t="s">
        <v>1037</v>
      </c>
    </row>
    <row r="277" spans="1:4" ht="21.75">
      <c r="A277" s="77">
        <v>225</v>
      </c>
      <c r="B277" s="80" t="s">
        <v>1038</v>
      </c>
      <c r="C277" s="79" t="s">
        <v>1039</v>
      </c>
      <c r="D277" s="79" t="s">
        <v>1040</v>
      </c>
    </row>
    <row r="278" spans="1:4" ht="21.75">
      <c r="A278" s="77">
        <v>226</v>
      </c>
      <c r="B278" s="80" t="s">
        <v>1041</v>
      </c>
      <c r="C278" s="79" t="s">
        <v>1042</v>
      </c>
      <c r="D278" s="79" t="s">
        <v>1043</v>
      </c>
    </row>
    <row r="279" spans="1:4" ht="21.75">
      <c r="A279" s="77"/>
      <c r="B279" s="78" t="s">
        <v>1044</v>
      </c>
      <c r="C279" s="79"/>
      <c r="D279" s="79"/>
    </row>
    <row r="280" spans="1:4" ht="21.75">
      <c r="A280" s="77">
        <v>227</v>
      </c>
      <c r="B280" s="80" t="s">
        <v>1045</v>
      </c>
      <c r="C280" s="79" t="s">
        <v>1046</v>
      </c>
      <c r="D280" s="79" t="s">
        <v>1047</v>
      </c>
    </row>
    <row r="281" spans="1:4" ht="21.75">
      <c r="A281" s="77">
        <v>228</v>
      </c>
      <c r="B281" s="80" t="s">
        <v>1048</v>
      </c>
      <c r="C281" s="79" t="s">
        <v>1049</v>
      </c>
      <c r="D281" s="79" t="s">
        <v>1050</v>
      </c>
    </row>
    <row r="282" spans="1:4" ht="21.75">
      <c r="A282" s="77">
        <v>229</v>
      </c>
      <c r="B282" s="80" t="s">
        <v>1051</v>
      </c>
      <c r="C282" s="79" t="s">
        <v>1052</v>
      </c>
      <c r="D282" s="79" t="s">
        <v>1053</v>
      </c>
    </row>
    <row r="283" spans="1:4" ht="21.75">
      <c r="A283" s="77">
        <v>230</v>
      </c>
      <c r="B283" s="80" t="s">
        <v>1054</v>
      </c>
      <c r="C283" s="79" t="s">
        <v>1055</v>
      </c>
      <c r="D283" s="79" t="s">
        <v>1056</v>
      </c>
    </row>
    <row r="284" spans="1:4" ht="21.75">
      <c r="A284" s="77">
        <v>231</v>
      </c>
      <c r="B284" s="80" t="s">
        <v>1057</v>
      </c>
      <c r="C284" s="79" t="s">
        <v>1058</v>
      </c>
      <c r="D284" s="79" t="s">
        <v>1059</v>
      </c>
    </row>
    <row r="285" ht="21.75">
      <c r="C285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1"/>
  <sheetViews>
    <sheetView zoomScalePageLayoutView="0" workbookViewId="0" topLeftCell="A4">
      <selection activeCell="B11" sqref="B11"/>
    </sheetView>
  </sheetViews>
  <sheetFormatPr defaultColWidth="9.140625" defaultRowHeight="21.75"/>
  <cols>
    <col min="1" max="1" width="11.28125" style="0" customWidth="1"/>
    <col min="2" max="10" width="11.8515625" style="0" customWidth="1"/>
    <col min="11" max="11" width="11.28125" style="0" customWidth="1"/>
  </cols>
  <sheetData>
    <row r="1" ht="21.75">
      <c r="B1" s="202" t="s">
        <v>1150</v>
      </c>
    </row>
    <row r="3" spans="1:11" ht="21.75">
      <c r="A3" s="142" t="s">
        <v>1132</v>
      </c>
      <c r="B3" s="142" t="s">
        <v>1118</v>
      </c>
      <c r="C3" s="142" t="s">
        <v>1119</v>
      </c>
      <c r="D3" s="142" t="s">
        <v>1120</v>
      </c>
      <c r="E3" s="142" t="s">
        <v>1121</v>
      </c>
      <c r="F3" s="142" t="s">
        <v>1122</v>
      </c>
      <c r="G3" s="142" t="s">
        <v>1123</v>
      </c>
      <c r="H3" s="142" t="s">
        <v>1124</v>
      </c>
      <c r="I3" s="142" t="s">
        <v>1125</v>
      </c>
      <c r="J3" s="142" t="s">
        <v>1126</v>
      </c>
      <c r="K3" s="141" t="s">
        <v>38</v>
      </c>
    </row>
    <row r="4" spans="1:11" ht="21.75">
      <c r="A4" s="1">
        <v>2547</v>
      </c>
      <c r="B4" s="143">
        <v>85399</v>
      </c>
      <c r="C4" s="143">
        <v>107679</v>
      </c>
      <c r="D4" s="143">
        <v>106082</v>
      </c>
      <c r="E4" s="143">
        <v>217220</v>
      </c>
      <c r="F4" s="143">
        <v>261228</v>
      </c>
      <c r="G4" s="143">
        <v>217881</v>
      </c>
      <c r="H4" s="143">
        <v>152040</v>
      </c>
      <c r="I4" s="143">
        <v>99454</v>
      </c>
      <c r="J4" s="143">
        <v>75406</v>
      </c>
      <c r="K4" s="146">
        <f>SUM(B4:J4)</f>
        <v>1322389</v>
      </c>
    </row>
    <row r="5" spans="1:11" ht="21.75">
      <c r="A5" s="1">
        <v>2548</v>
      </c>
      <c r="B5" s="143">
        <v>79941</v>
      </c>
      <c r="C5" s="143">
        <v>102930</v>
      </c>
      <c r="D5" s="143">
        <v>105642</v>
      </c>
      <c r="E5" s="143">
        <v>210375</v>
      </c>
      <c r="F5" s="143">
        <v>254401</v>
      </c>
      <c r="G5" s="143">
        <v>222051</v>
      </c>
      <c r="H5" s="143">
        <v>155034</v>
      </c>
      <c r="I5" s="143">
        <v>102610</v>
      </c>
      <c r="J5" s="143">
        <v>77266</v>
      </c>
      <c r="K5" s="146">
        <f aca="true" t="shared" si="0" ref="K5:K11">SUM(B5:J5)</f>
        <v>1310250</v>
      </c>
    </row>
    <row r="6" spans="1:11" ht="21.75">
      <c r="A6" s="1">
        <v>2549</v>
      </c>
      <c r="B6" s="143">
        <v>77747</v>
      </c>
      <c r="C6" s="143">
        <v>98045</v>
      </c>
      <c r="D6" s="143">
        <v>105868</v>
      </c>
      <c r="E6" s="143">
        <v>205856</v>
      </c>
      <c r="F6" s="143">
        <v>249038</v>
      </c>
      <c r="G6" s="143">
        <v>228127</v>
      </c>
      <c r="H6" s="143">
        <v>158836</v>
      </c>
      <c r="I6" s="143">
        <v>106521</v>
      </c>
      <c r="J6" s="143">
        <v>80634</v>
      </c>
      <c r="K6" s="146">
        <f t="shared" si="0"/>
        <v>1310672</v>
      </c>
    </row>
    <row r="7" spans="1:11" ht="21.75">
      <c r="A7" s="1">
        <v>2550</v>
      </c>
      <c r="B7" s="143">
        <v>76574</v>
      </c>
      <c r="C7" s="143">
        <v>91628</v>
      </c>
      <c r="D7" s="143">
        <v>105883</v>
      </c>
      <c r="E7" s="143">
        <v>202850</v>
      </c>
      <c r="F7" s="143">
        <v>241332</v>
      </c>
      <c r="G7" s="143">
        <v>234354</v>
      </c>
      <c r="H7" s="143">
        <v>162987</v>
      </c>
      <c r="I7" s="143">
        <v>110383</v>
      </c>
      <c r="J7" s="143">
        <v>84056</v>
      </c>
      <c r="K7" s="146">
        <f t="shared" si="0"/>
        <v>1310047</v>
      </c>
    </row>
    <row r="8" spans="1:11" ht="21.75">
      <c r="A8" s="1">
        <v>2551</v>
      </c>
      <c r="B8" s="143">
        <v>75572.26140911721</v>
      </c>
      <c r="C8" s="143">
        <v>86133.66612766011</v>
      </c>
      <c r="D8" s="143">
        <v>104888.3804110718</v>
      </c>
      <c r="E8" s="143">
        <v>201419.20032681728</v>
      </c>
      <c r="F8" s="143">
        <v>234409.76947204745</v>
      </c>
      <c r="G8" s="143">
        <v>238926.5168114278</v>
      </c>
      <c r="H8" s="143">
        <v>166857.38074767782</v>
      </c>
      <c r="I8" s="143">
        <v>112833.60573305724</v>
      </c>
      <c r="J8" s="143">
        <v>87548.21896112332</v>
      </c>
      <c r="K8" s="146">
        <f t="shared" si="0"/>
        <v>1308589.0000000002</v>
      </c>
    </row>
    <row r="9" spans="1:11" ht="21.75">
      <c r="A9" s="1">
        <v>2552</v>
      </c>
      <c r="B9" s="143">
        <v>74402.46300589075</v>
      </c>
      <c r="C9" s="143">
        <v>81409.45324488821</v>
      </c>
      <c r="D9" s="143">
        <v>103297.32188516611</v>
      </c>
      <c r="E9" s="143">
        <v>200356.9917188367</v>
      </c>
      <c r="F9" s="143">
        <v>228160.46804336848</v>
      </c>
      <c r="G9" s="143">
        <v>242186.52025843662</v>
      </c>
      <c r="H9" s="143">
        <v>170644.09003999643</v>
      </c>
      <c r="I9" s="143">
        <v>116589.91118418655</v>
      </c>
      <c r="J9" s="143">
        <v>90164.78061923014</v>
      </c>
      <c r="K9" s="146">
        <f t="shared" si="0"/>
        <v>1307212</v>
      </c>
    </row>
    <row r="10" spans="1:11" ht="21.75">
      <c r="A10" s="1">
        <v>2553</v>
      </c>
      <c r="B10" s="143">
        <v>72685.2541310068</v>
      </c>
      <c r="C10" s="143">
        <v>78501.92538943156</v>
      </c>
      <c r="D10" s="143">
        <v>99989.54953844608</v>
      </c>
      <c r="E10" s="143">
        <v>199942.2475879368</v>
      </c>
      <c r="F10" s="143">
        <v>221102.10664290478</v>
      </c>
      <c r="G10" s="143">
        <v>244120.40653993082</v>
      </c>
      <c r="H10" s="143">
        <v>177494.7869530524</v>
      </c>
      <c r="I10" s="143">
        <v>120094.0065578935</v>
      </c>
      <c r="J10" s="143">
        <v>94228.71665939727</v>
      </c>
      <c r="K10" s="146">
        <f t="shared" si="0"/>
        <v>1308159</v>
      </c>
    </row>
    <row r="11" spans="1:11" ht="21.75">
      <c r="A11" s="1">
        <v>2554</v>
      </c>
      <c r="B11" s="143">
        <v>71365</v>
      </c>
      <c r="C11" s="143">
        <v>76535</v>
      </c>
      <c r="D11" s="143">
        <v>95306</v>
      </c>
      <c r="E11" s="143">
        <v>200235</v>
      </c>
      <c r="F11" s="143">
        <v>216171</v>
      </c>
      <c r="G11" s="143">
        <v>244278</v>
      </c>
      <c r="H11" s="143">
        <v>182915</v>
      </c>
      <c r="I11" s="143">
        <v>123472</v>
      </c>
      <c r="J11" s="143">
        <v>99431</v>
      </c>
      <c r="K11" s="146">
        <f t="shared" si="0"/>
        <v>1309708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128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14.421875" style="0" customWidth="1"/>
    <col min="2" max="10" width="11.28125" style="0" customWidth="1"/>
  </cols>
  <sheetData>
    <row r="1" ht="21.75">
      <c r="B1" s="145" t="s">
        <v>1127</v>
      </c>
    </row>
    <row r="2" ht="21.75">
      <c r="L2" s="5"/>
    </row>
    <row r="3" spans="1:12" ht="21.75">
      <c r="A3" s="142" t="s">
        <v>1102</v>
      </c>
      <c r="B3" s="142" t="s">
        <v>1118</v>
      </c>
      <c r="C3" s="142" t="s">
        <v>1119</v>
      </c>
      <c r="D3" s="142" t="s">
        <v>1120</v>
      </c>
      <c r="E3" s="142" t="s">
        <v>1121</v>
      </c>
      <c r="F3" s="142" t="s">
        <v>1122</v>
      </c>
      <c r="G3" s="142" t="s">
        <v>1123</v>
      </c>
      <c r="H3" s="142" t="s">
        <v>1124</v>
      </c>
      <c r="I3" s="142" t="s">
        <v>1125</v>
      </c>
      <c r="J3" s="142" t="s">
        <v>1126</v>
      </c>
      <c r="L3" s="5"/>
    </row>
    <row r="4" spans="1:13" ht="21.75">
      <c r="A4" s="127" t="s">
        <v>57</v>
      </c>
      <c r="B4" s="143">
        <v>8271</v>
      </c>
      <c r="C4" s="143">
        <v>9281</v>
      </c>
      <c r="D4" s="143">
        <v>12581</v>
      </c>
      <c r="E4" s="143">
        <v>23574</v>
      </c>
      <c r="F4" s="143">
        <v>24585</v>
      </c>
      <c r="G4" s="143">
        <v>28049</v>
      </c>
      <c r="H4" s="143">
        <v>22707</v>
      </c>
      <c r="I4" s="143">
        <v>14886</v>
      </c>
      <c r="J4" s="143">
        <v>11180</v>
      </c>
      <c r="K4" s="42"/>
      <c r="L4" s="147"/>
      <c r="M4" s="42"/>
    </row>
    <row r="5" spans="1:13" ht="21.75">
      <c r="A5" s="129" t="s">
        <v>61</v>
      </c>
      <c r="B5" s="143">
        <v>5835</v>
      </c>
      <c r="C5" s="143">
        <v>6207</v>
      </c>
      <c r="D5" s="143">
        <v>7874</v>
      </c>
      <c r="E5" s="143">
        <v>15244</v>
      </c>
      <c r="F5" s="143">
        <v>17095</v>
      </c>
      <c r="G5" s="143">
        <v>18384</v>
      </c>
      <c r="H5" s="143">
        <v>13159</v>
      </c>
      <c r="I5" s="143">
        <v>8808</v>
      </c>
      <c r="J5" s="143">
        <v>6250</v>
      </c>
      <c r="K5" s="42"/>
      <c r="L5" s="147"/>
      <c r="M5" s="42"/>
    </row>
    <row r="6" spans="1:13" ht="21.75">
      <c r="A6" s="129" t="s">
        <v>63</v>
      </c>
      <c r="B6" s="143">
        <v>2974</v>
      </c>
      <c r="C6" s="143">
        <v>3408</v>
      </c>
      <c r="D6" s="143">
        <v>4205</v>
      </c>
      <c r="E6" s="143">
        <v>8023</v>
      </c>
      <c r="F6" s="143">
        <v>8859</v>
      </c>
      <c r="G6" s="143">
        <v>9934</v>
      </c>
      <c r="H6" s="143">
        <v>7069</v>
      </c>
      <c r="I6" s="143">
        <v>4939</v>
      </c>
      <c r="J6" s="143">
        <v>3712</v>
      </c>
      <c r="K6" s="42"/>
      <c r="L6" s="147"/>
      <c r="M6" s="42"/>
    </row>
    <row r="7" spans="1:13" ht="21.75">
      <c r="A7" s="129" t="s">
        <v>64</v>
      </c>
      <c r="B7" s="143">
        <v>4066</v>
      </c>
      <c r="C7" s="143">
        <v>4624</v>
      </c>
      <c r="D7" s="143">
        <v>5925</v>
      </c>
      <c r="E7" s="143">
        <v>12348</v>
      </c>
      <c r="F7" s="143">
        <v>13442</v>
      </c>
      <c r="G7" s="143">
        <v>15441</v>
      </c>
      <c r="H7" s="143">
        <v>11446</v>
      </c>
      <c r="I7" s="143">
        <v>8115</v>
      </c>
      <c r="J7" s="143">
        <v>5950</v>
      </c>
      <c r="K7" s="42"/>
      <c r="L7" s="147"/>
      <c r="M7" s="42"/>
    </row>
    <row r="8" spans="1:13" ht="21.75">
      <c r="A8" s="129" t="s">
        <v>65</v>
      </c>
      <c r="B8" s="143">
        <v>3608</v>
      </c>
      <c r="C8" s="143">
        <v>3516</v>
      </c>
      <c r="D8" s="143">
        <v>4679</v>
      </c>
      <c r="E8" s="143">
        <v>10395</v>
      </c>
      <c r="F8" s="143">
        <v>11248</v>
      </c>
      <c r="G8" s="143">
        <v>13129</v>
      </c>
      <c r="H8" s="143">
        <v>9650</v>
      </c>
      <c r="I8" s="143">
        <v>6643</v>
      </c>
      <c r="J8" s="143">
        <v>5236</v>
      </c>
      <c r="K8" s="42"/>
      <c r="L8" s="147"/>
      <c r="M8" s="42"/>
    </row>
    <row r="9" spans="1:13" ht="21.75">
      <c r="A9" s="129" t="s">
        <v>66</v>
      </c>
      <c r="B9" s="143">
        <v>3913</v>
      </c>
      <c r="C9" s="143">
        <v>4214</v>
      </c>
      <c r="D9" s="143">
        <f>SUM('[1]กลุ่มอายุรายอำเภอ53'!O20:S20)</f>
        <v>5386.52086752693</v>
      </c>
      <c r="E9" s="143">
        <v>11005</v>
      </c>
      <c r="F9" s="143">
        <v>12189</v>
      </c>
      <c r="G9" s="143">
        <v>13845</v>
      </c>
      <c r="H9" s="143">
        <v>9955</v>
      </c>
      <c r="I9" s="143">
        <v>7136</v>
      </c>
      <c r="J9" s="143">
        <v>6524</v>
      </c>
      <c r="K9" s="42"/>
      <c r="L9" s="147"/>
      <c r="M9" s="42"/>
    </row>
    <row r="10" spans="1:13" ht="21.75">
      <c r="A10" s="129" t="s">
        <v>67</v>
      </c>
      <c r="B10" s="143">
        <v>6147</v>
      </c>
      <c r="C10" s="143">
        <v>6848</v>
      </c>
      <c r="D10" s="143">
        <v>8385</v>
      </c>
      <c r="E10" s="143">
        <v>16807</v>
      </c>
      <c r="F10" s="143">
        <v>19218</v>
      </c>
      <c r="G10" s="143">
        <v>20951</v>
      </c>
      <c r="H10" s="143">
        <v>14196</v>
      </c>
      <c r="I10" s="143">
        <v>8936</v>
      </c>
      <c r="J10" s="143">
        <v>6176</v>
      </c>
      <c r="K10" s="42"/>
      <c r="L10" s="147"/>
      <c r="M10" s="42"/>
    </row>
    <row r="11" spans="1:13" ht="21.75">
      <c r="A11" s="129" t="s">
        <v>68</v>
      </c>
      <c r="B11" s="143">
        <v>3419</v>
      </c>
      <c r="C11" s="143">
        <v>3660</v>
      </c>
      <c r="D11" s="143">
        <v>4345</v>
      </c>
      <c r="E11" s="143">
        <v>8850</v>
      </c>
      <c r="F11" s="143">
        <v>9726</v>
      </c>
      <c r="G11" s="143">
        <v>11327</v>
      </c>
      <c r="H11" s="143">
        <v>7312</v>
      </c>
      <c r="I11" s="143">
        <v>4930</v>
      </c>
      <c r="J11" s="143">
        <v>3841</v>
      </c>
      <c r="K11" s="42"/>
      <c r="L11" s="147"/>
      <c r="M11" s="42"/>
    </row>
    <row r="12" spans="1:13" ht="21.75">
      <c r="A12" s="129" t="s">
        <v>69</v>
      </c>
      <c r="B12" s="143">
        <v>4248</v>
      </c>
      <c r="C12" s="143">
        <v>4318</v>
      </c>
      <c r="D12" s="143">
        <v>5247</v>
      </c>
      <c r="E12" s="143">
        <v>10705</v>
      </c>
      <c r="F12" s="143">
        <v>11972</v>
      </c>
      <c r="G12" s="143">
        <v>11874</v>
      </c>
      <c r="H12" s="143">
        <v>8427</v>
      </c>
      <c r="I12" s="143">
        <v>4647</v>
      </c>
      <c r="J12" s="143">
        <v>3776</v>
      </c>
      <c r="K12" s="42"/>
      <c r="L12" s="147"/>
      <c r="M12" s="42"/>
    </row>
    <row r="13" spans="1:13" ht="21.75">
      <c r="A13" s="129" t="s">
        <v>70</v>
      </c>
      <c r="B13" s="143">
        <v>6579</v>
      </c>
      <c r="C13" s="143">
        <v>7365</v>
      </c>
      <c r="D13" s="143">
        <v>8970</v>
      </c>
      <c r="E13" s="143">
        <v>17743</v>
      </c>
      <c r="F13" s="143">
        <v>20146</v>
      </c>
      <c r="G13" s="143">
        <v>22682</v>
      </c>
      <c r="H13" s="143">
        <v>16357</v>
      </c>
      <c r="I13" s="143">
        <v>11222</v>
      </c>
      <c r="J13" s="143">
        <v>9670</v>
      </c>
      <c r="K13" s="42"/>
      <c r="L13" s="147"/>
      <c r="M13" s="42"/>
    </row>
    <row r="14" spans="1:13" ht="21.75">
      <c r="A14" s="129" t="s">
        <v>71</v>
      </c>
      <c r="B14" s="143">
        <v>6503</v>
      </c>
      <c r="C14" s="143">
        <v>7091</v>
      </c>
      <c r="D14" s="143">
        <v>9248</v>
      </c>
      <c r="E14" s="143">
        <v>17768</v>
      </c>
      <c r="F14" s="143">
        <v>19385</v>
      </c>
      <c r="G14" s="143">
        <v>20917</v>
      </c>
      <c r="H14" s="143">
        <v>15750</v>
      </c>
      <c r="I14" s="143">
        <v>10963</v>
      </c>
      <c r="J14" s="143">
        <v>9168</v>
      </c>
      <c r="K14" s="42"/>
      <c r="L14" s="147"/>
      <c r="M14" s="42"/>
    </row>
    <row r="15" spans="1:13" ht="21.75">
      <c r="A15" s="129" t="s">
        <v>72</v>
      </c>
      <c r="B15" s="143">
        <v>1163</v>
      </c>
      <c r="C15" s="143">
        <v>1389</v>
      </c>
      <c r="D15" s="143">
        <v>1725</v>
      </c>
      <c r="E15" s="143">
        <v>3389</v>
      </c>
      <c r="F15" s="143">
        <v>3926</v>
      </c>
      <c r="G15" s="143">
        <v>4582</v>
      </c>
      <c r="H15" s="143">
        <v>3170</v>
      </c>
      <c r="I15" s="143">
        <v>2253</v>
      </c>
      <c r="J15" s="143">
        <v>1816</v>
      </c>
      <c r="K15" s="42"/>
      <c r="L15" s="147"/>
      <c r="M15" s="42"/>
    </row>
    <row r="16" spans="1:13" ht="21.75">
      <c r="A16" s="129" t="s">
        <v>73</v>
      </c>
      <c r="B16" s="143">
        <v>1779</v>
      </c>
      <c r="C16" s="143">
        <v>1855</v>
      </c>
      <c r="D16" s="143">
        <v>2332</v>
      </c>
      <c r="E16" s="143">
        <v>4418</v>
      </c>
      <c r="F16" s="143">
        <v>4936</v>
      </c>
      <c r="G16" s="143">
        <v>4717</v>
      </c>
      <c r="H16" s="143">
        <v>3444</v>
      </c>
      <c r="I16" s="143">
        <v>2384</v>
      </c>
      <c r="J16" s="143">
        <v>1900</v>
      </c>
      <c r="K16" s="42"/>
      <c r="L16" s="147"/>
      <c r="M16" s="42"/>
    </row>
    <row r="17" spans="1:13" ht="21.75">
      <c r="A17" s="129" t="s">
        <v>74</v>
      </c>
      <c r="B17" s="143">
        <v>4477</v>
      </c>
      <c r="C17" s="143">
        <v>4740</v>
      </c>
      <c r="D17" s="143">
        <v>5902</v>
      </c>
      <c r="E17" s="143">
        <v>11254</v>
      </c>
      <c r="F17" s="143">
        <v>13273</v>
      </c>
      <c r="G17" s="143">
        <v>13818</v>
      </c>
      <c r="H17" s="143">
        <v>9524</v>
      </c>
      <c r="I17" s="143">
        <v>6542</v>
      </c>
      <c r="J17" s="143">
        <v>4962</v>
      </c>
      <c r="K17" s="42"/>
      <c r="L17" s="147"/>
      <c r="M17" s="42"/>
    </row>
    <row r="18" spans="1:13" ht="21.75">
      <c r="A18" s="129" t="s">
        <v>75</v>
      </c>
      <c r="B18" s="143">
        <v>1383</v>
      </c>
      <c r="C18" s="143">
        <v>1429</v>
      </c>
      <c r="D18" s="143">
        <v>1692</v>
      </c>
      <c r="E18" s="143">
        <v>3276</v>
      </c>
      <c r="F18" s="143">
        <v>4176</v>
      </c>
      <c r="G18" s="143">
        <v>4050</v>
      </c>
      <c r="H18" s="143">
        <v>2989</v>
      </c>
      <c r="I18" s="143">
        <v>1920</v>
      </c>
      <c r="J18" s="143">
        <v>1575</v>
      </c>
      <c r="K18" s="42"/>
      <c r="L18" s="147"/>
      <c r="M18" s="42"/>
    </row>
    <row r="19" spans="1:13" ht="21.75">
      <c r="A19" s="129" t="s">
        <v>76</v>
      </c>
      <c r="B19" s="143">
        <v>1692</v>
      </c>
      <c r="C19" s="143">
        <v>1907</v>
      </c>
      <c r="D19" s="143">
        <v>2702</v>
      </c>
      <c r="E19" s="143">
        <v>6754</v>
      </c>
      <c r="F19" s="143">
        <v>5981</v>
      </c>
      <c r="G19" s="143">
        <v>6848</v>
      </c>
      <c r="H19" s="143">
        <v>5351</v>
      </c>
      <c r="I19" s="143">
        <v>3416</v>
      </c>
      <c r="J19" s="143">
        <v>2340</v>
      </c>
      <c r="K19" s="42"/>
      <c r="L19" s="147"/>
      <c r="M19" s="42"/>
    </row>
    <row r="20" spans="1:13" ht="21.75">
      <c r="A20" s="129" t="s">
        <v>77</v>
      </c>
      <c r="B20" s="143">
        <v>2453</v>
      </c>
      <c r="C20" s="143">
        <v>2284</v>
      </c>
      <c r="D20" s="143">
        <v>3144</v>
      </c>
      <c r="E20" s="143">
        <v>6997</v>
      </c>
      <c r="F20" s="143">
        <v>7785</v>
      </c>
      <c r="G20" s="143">
        <v>9022</v>
      </c>
      <c r="H20" s="143">
        <v>6875</v>
      </c>
      <c r="I20" s="143">
        <v>4926</v>
      </c>
      <c r="J20" s="143">
        <v>3881</v>
      </c>
      <c r="K20" s="42"/>
      <c r="L20" s="147"/>
      <c r="M20" s="42"/>
    </row>
    <row r="21" spans="1:13" ht="21.75">
      <c r="A21" s="129" t="s">
        <v>97</v>
      </c>
      <c r="B21" s="143">
        <v>1567</v>
      </c>
      <c r="C21" s="143">
        <v>1555</v>
      </c>
      <c r="D21" s="143">
        <v>1965</v>
      </c>
      <c r="E21" s="143">
        <v>4157</v>
      </c>
      <c r="F21" s="143">
        <v>4744</v>
      </c>
      <c r="G21" s="143">
        <v>5380</v>
      </c>
      <c r="H21" s="143">
        <v>3684</v>
      </c>
      <c r="I21" s="143">
        <v>2667</v>
      </c>
      <c r="J21" s="143">
        <v>2170</v>
      </c>
      <c r="K21" s="42"/>
      <c r="L21" s="147"/>
      <c r="M21" s="42"/>
    </row>
    <row r="22" spans="1:13" ht="21.75">
      <c r="A22" s="129" t="s">
        <v>98</v>
      </c>
      <c r="B22" s="143">
        <v>1349</v>
      </c>
      <c r="C22" s="143">
        <v>1520</v>
      </c>
      <c r="D22" s="143">
        <v>2000</v>
      </c>
      <c r="E22" s="143">
        <v>3849</v>
      </c>
      <c r="F22" s="143">
        <v>4257</v>
      </c>
      <c r="G22" s="143">
        <v>4686</v>
      </c>
      <c r="H22" s="143">
        <v>3317</v>
      </c>
      <c r="I22" s="143">
        <v>2348</v>
      </c>
      <c r="J22" s="143">
        <v>1988</v>
      </c>
      <c r="K22" s="42"/>
      <c r="L22" s="147"/>
      <c r="M22" s="42"/>
    </row>
    <row r="23" spans="1:13" ht="21.75">
      <c r="A23" s="129" t="s">
        <v>99</v>
      </c>
      <c r="B23" s="143">
        <v>1260</v>
      </c>
      <c r="C23" s="143">
        <f>SUM('[1]กลุ่มอายุรายอำเภอ53'!J62:N62)</f>
        <v>1291.7088640611012</v>
      </c>
      <c r="D23" s="143">
        <v>1685</v>
      </c>
      <c r="E23" s="143">
        <v>3391</v>
      </c>
      <c r="F23" s="143">
        <v>4140</v>
      </c>
      <c r="G23" s="143">
        <v>4480</v>
      </c>
      <c r="H23" s="143">
        <v>3126</v>
      </c>
      <c r="I23" s="143">
        <v>2417</v>
      </c>
      <c r="J23" s="143">
        <v>2110</v>
      </c>
      <c r="K23" s="42"/>
      <c r="L23" s="147"/>
      <c r="M23" s="42"/>
    </row>
    <row r="24" spans="1:12" ht="21.75">
      <c r="A24" s="139" t="s">
        <v>38</v>
      </c>
      <c r="B24" s="144">
        <f>SUM(B4:B23)</f>
        <v>72686</v>
      </c>
      <c r="C24" s="144">
        <f aca="true" t="shared" si="0" ref="C24:J24">SUM(C4:C23)</f>
        <v>78502.7088640611</v>
      </c>
      <c r="D24" s="144">
        <f t="shared" si="0"/>
        <v>99992.52086752694</v>
      </c>
      <c r="E24" s="144">
        <f t="shared" si="0"/>
        <v>199947</v>
      </c>
      <c r="F24" s="144">
        <f t="shared" si="0"/>
        <v>221083</v>
      </c>
      <c r="G24" s="144">
        <f t="shared" si="0"/>
        <v>244116</v>
      </c>
      <c r="H24" s="144">
        <f t="shared" si="0"/>
        <v>177508</v>
      </c>
      <c r="I24" s="144">
        <f t="shared" si="0"/>
        <v>120098</v>
      </c>
      <c r="J24" s="144">
        <f t="shared" si="0"/>
        <v>94225</v>
      </c>
      <c r="K24" s="42"/>
      <c r="L24" s="148"/>
    </row>
    <row r="25" ht="21.75">
      <c r="L25" s="5"/>
    </row>
    <row r="26" ht="21.75">
      <c r="L26" s="5"/>
    </row>
    <row r="27" spans="2:12" ht="21.75">
      <c r="B27" s="145" t="s">
        <v>1128</v>
      </c>
      <c r="L27" s="5"/>
    </row>
    <row r="28" ht="21.75">
      <c r="L28" s="5"/>
    </row>
    <row r="29" spans="1:12" ht="21.75">
      <c r="A29" s="142" t="s">
        <v>1102</v>
      </c>
      <c r="B29" s="142" t="s">
        <v>1118</v>
      </c>
      <c r="C29" s="142" t="s">
        <v>1119</v>
      </c>
      <c r="D29" s="142" t="s">
        <v>1120</v>
      </c>
      <c r="E29" s="142" t="s">
        <v>1121</v>
      </c>
      <c r="F29" s="142" t="s">
        <v>1122</v>
      </c>
      <c r="G29" s="142" t="s">
        <v>1123</v>
      </c>
      <c r="H29" s="142" t="s">
        <v>1124</v>
      </c>
      <c r="I29" s="142" t="s">
        <v>1125</v>
      </c>
      <c r="J29" s="142" t="s">
        <v>1126</v>
      </c>
      <c r="L29" s="5"/>
    </row>
    <row r="30" spans="1:13" ht="21.75">
      <c r="A30" s="127" t="s">
        <v>57</v>
      </c>
      <c r="B30" s="143">
        <v>8329</v>
      </c>
      <c r="C30" s="143">
        <v>9572</v>
      </c>
      <c r="D30" s="143">
        <v>12996</v>
      </c>
      <c r="E30" s="143">
        <v>23546</v>
      </c>
      <c r="F30" s="143">
        <v>25185</v>
      </c>
      <c r="G30" s="143">
        <v>28045</v>
      </c>
      <c r="H30" s="143">
        <v>22011</v>
      </c>
      <c r="I30" s="143">
        <v>14331</v>
      </c>
      <c r="J30" s="143">
        <v>10682</v>
      </c>
      <c r="K30" s="42"/>
      <c r="L30" s="147"/>
      <c r="M30" s="42"/>
    </row>
    <row r="31" spans="1:13" ht="21.75">
      <c r="A31" s="129" t="s">
        <v>61</v>
      </c>
      <c r="B31" s="143">
        <v>6003</v>
      </c>
      <c r="C31" s="143">
        <v>6523</v>
      </c>
      <c r="D31" s="143">
        <v>8065</v>
      </c>
      <c r="E31" s="143">
        <v>15302</v>
      </c>
      <c r="F31" s="143">
        <v>17568</v>
      </c>
      <c r="G31" s="143">
        <v>18273</v>
      </c>
      <c r="H31" s="143">
        <v>12561</v>
      </c>
      <c r="I31" s="143">
        <v>8619</v>
      </c>
      <c r="J31" s="143">
        <v>5974</v>
      </c>
      <c r="K31" s="42"/>
      <c r="L31" s="147"/>
      <c r="M31" s="42"/>
    </row>
    <row r="32" spans="1:13" ht="21.75">
      <c r="A32" s="129" t="s">
        <v>63</v>
      </c>
      <c r="B32" s="143">
        <v>3104</v>
      </c>
      <c r="C32" s="143">
        <v>3554</v>
      </c>
      <c r="D32" s="143">
        <v>4325</v>
      </c>
      <c r="E32" s="143">
        <v>8019</v>
      </c>
      <c r="F32" s="143">
        <v>9065</v>
      </c>
      <c r="G32" s="143">
        <v>9933</v>
      </c>
      <c r="H32" s="143">
        <v>6732</v>
      </c>
      <c r="I32" s="143">
        <v>4814</v>
      </c>
      <c r="J32" s="143">
        <v>3534</v>
      </c>
      <c r="K32" s="42"/>
      <c r="L32" s="147"/>
      <c r="M32" s="42"/>
    </row>
    <row r="33" spans="1:13" ht="21.75">
      <c r="A33" s="129" t="s">
        <v>64</v>
      </c>
      <c r="B33" s="143">
        <v>4171</v>
      </c>
      <c r="C33" s="143">
        <f>SUM('[1]กลุ่มอายุรายอำเภอ53'!J12:N12)</f>
        <v>2363.124649859944</v>
      </c>
      <c r="D33" s="143">
        <v>6165</v>
      </c>
      <c r="E33" s="143">
        <v>12410</v>
      </c>
      <c r="F33" s="143">
        <v>13758</v>
      </c>
      <c r="G33" s="143">
        <v>15358</v>
      </c>
      <c r="H33" s="143">
        <v>11004</v>
      </c>
      <c r="I33" s="143">
        <v>7938</v>
      </c>
      <c r="J33" s="143">
        <v>5614</v>
      </c>
      <c r="K33" s="42"/>
      <c r="L33" s="147"/>
      <c r="M33" s="42"/>
    </row>
    <row r="34" spans="1:13" ht="21.75">
      <c r="A34" s="129" t="s">
        <v>65</v>
      </c>
      <c r="B34" s="143">
        <v>3651</v>
      </c>
      <c r="C34" s="143">
        <v>3665</v>
      </c>
      <c r="D34" s="143">
        <v>4923</v>
      </c>
      <c r="E34" s="143">
        <v>10264</v>
      </c>
      <c r="F34" s="143">
        <v>11571</v>
      </c>
      <c r="G34" s="143">
        <v>13077</v>
      </c>
      <c r="H34" s="143">
        <v>9276</v>
      </c>
      <c r="I34" s="143">
        <v>6298</v>
      </c>
      <c r="J34" s="143">
        <v>5074</v>
      </c>
      <c r="K34" s="42"/>
      <c r="L34" s="147"/>
      <c r="M34" s="42"/>
    </row>
    <row r="35" spans="1:13" ht="21.75">
      <c r="A35" s="129" t="s">
        <v>66</v>
      </c>
      <c r="B35" s="143">
        <v>3963</v>
      </c>
      <c r="C35" s="143">
        <v>4384</v>
      </c>
      <c r="D35" s="143">
        <v>5726</v>
      </c>
      <c r="E35" s="143">
        <v>11011</v>
      </c>
      <c r="F35" s="143">
        <v>12520</v>
      </c>
      <c r="G35" s="143">
        <v>13792</v>
      </c>
      <c r="H35" s="143">
        <v>9665</v>
      </c>
      <c r="I35" s="143">
        <v>6959</v>
      </c>
      <c r="J35" s="143">
        <v>6309</v>
      </c>
      <c r="K35" s="42"/>
      <c r="L35" s="147"/>
      <c r="M35" s="42"/>
    </row>
    <row r="36" spans="1:13" ht="21.75">
      <c r="A36" s="129" t="s">
        <v>67</v>
      </c>
      <c r="B36" s="143">
        <v>6328</v>
      </c>
      <c r="C36" s="143">
        <v>7079</v>
      </c>
      <c r="D36" s="143">
        <v>8597</v>
      </c>
      <c r="E36" s="143">
        <v>16867</v>
      </c>
      <c r="F36" s="143">
        <v>19951</v>
      </c>
      <c r="G36" s="143">
        <v>20654</v>
      </c>
      <c r="H36" s="143">
        <v>13520</v>
      </c>
      <c r="I36" s="143">
        <v>8699</v>
      </c>
      <c r="J36" s="143">
        <v>5874</v>
      </c>
      <c r="K36" s="42"/>
      <c r="L36" s="147"/>
      <c r="M36" s="42"/>
    </row>
    <row r="37" spans="1:13" ht="21.75">
      <c r="A37" s="129" t="s">
        <v>68</v>
      </c>
      <c r="B37" s="143">
        <v>3503</v>
      </c>
      <c r="C37" s="143">
        <v>3761</v>
      </c>
      <c r="D37" s="143">
        <v>4465</v>
      </c>
      <c r="E37" s="143">
        <v>8849</v>
      </c>
      <c r="F37" s="143">
        <v>10187</v>
      </c>
      <c r="G37" s="143">
        <v>11194</v>
      </c>
      <c r="H37" s="143">
        <v>6903</v>
      </c>
      <c r="I37" s="143">
        <v>4808</v>
      </c>
      <c r="J37" s="143">
        <v>3630</v>
      </c>
      <c r="K37" s="42"/>
      <c r="L37" s="147"/>
      <c r="M37" s="42"/>
    </row>
    <row r="38" spans="1:13" ht="21.75">
      <c r="A38" s="129" t="s">
        <v>69</v>
      </c>
      <c r="B38" s="143">
        <v>4300</v>
      </c>
      <c r="C38" s="143">
        <v>4480</v>
      </c>
      <c r="D38" s="143">
        <v>5363</v>
      </c>
      <c r="E38" s="143">
        <v>10825</v>
      </c>
      <c r="F38" s="143">
        <v>12309</v>
      </c>
      <c r="G38" s="143">
        <v>11675</v>
      </c>
      <c r="H38" s="143">
        <v>7933</v>
      </c>
      <c r="I38" s="143">
        <v>4541</v>
      </c>
      <c r="J38" s="143">
        <v>3611</v>
      </c>
      <c r="K38" s="42"/>
      <c r="L38" s="147"/>
      <c r="M38" s="42"/>
    </row>
    <row r="39" spans="1:13" ht="21.75">
      <c r="A39" s="129" t="s">
        <v>70</v>
      </c>
      <c r="B39" s="143">
        <v>6828</v>
      </c>
      <c r="C39" s="143">
        <v>7590</v>
      </c>
      <c r="D39" s="143">
        <v>9221</v>
      </c>
      <c r="E39" s="143">
        <v>17746</v>
      </c>
      <c r="F39" s="143">
        <v>20924</v>
      </c>
      <c r="G39" s="143">
        <v>22604</v>
      </c>
      <c r="H39" s="143">
        <v>15812</v>
      </c>
      <c r="I39" s="143">
        <v>10873</v>
      </c>
      <c r="J39" s="143">
        <v>9298</v>
      </c>
      <c r="K39" s="42"/>
      <c r="L39" s="147"/>
      <c r="M39" s="42"/>
    </row>
    <row r="40" spans="1:13" ht="21.75">
      <c r="A40" s="129" t="s">
        <v>71</v>
      </c>
      <c r="B40" s="143">
        <v>6756</v>
      </c>
      <c r="C40" s="143">
        <v>7376</v>
      </c>
      <c r="D40" s="143">
        <v>9543</v>
      </c>
      <c r="E40" s="143">
        <v>17821</v>
      </c>
      <c r="F40" s="143">
        <v>20026</v>
      </c>
      <c r="G40" s="143">
        <v>20775</v>
      </c>
      <c r="H40" s="143">
        <v>15195</v>
      </c>
      <c r="I40" s="143">
        <v>10685</v>
      </c>
      <c r="J40" s="143">
        <v>8740</v>
      </c>
      <c r="K40" s="42"/>
      <c r="L40" s="147"/>
      <c r="M40" s="42"/>
    </row>
    <row r="41" spans="1:13" ht="21.75">
      <c r="A41" s="129" t="s">
        <v>72</v>
      </c>
      <c r="B41" s="143">
        <v>1200</v>
      </c>
      <c r="C41" s="143">
        <v>1470</v>
      </c>
      <c r="D41" s="143">
        <v>1769</v>
      </c>
      <c r="E41" s="143">
        <v>3375</v>
      </c>
      <c r="F41" s="143">
        <v>4133</v>
      </c>
      <c r="G41" s="143">
        <v>4504</v>
      </c>
      <c r="H41" s="143">
        <v>3050</v>
      </c>
      <c r="I41" s="143">
        <v>2242</v>
      </c>
      <c r="J41" s="143">
        <v>1738</v>
      </c>
      <c r="K41" s="42"/>
      <c r="L41" s="147"/>
      <c r="M41" s="42"/>
    </row>
    <row r="42" spans="1:13" ht="21.75">
      <c r="A42" s="129" t="s">
        <v>73</v>
      </c>
      <c r="B42" s="143">
        <v>1831</v>
      </c>
      <c r="C42" s="143">
        <v>1869</v>
      </c>
      <c r="D42" s="143">
        <v>2381</v>
      </c>
      <c r="E42" s="143">
        <v>4410</v>
      </c>
      <c r="F42" s="143">
        <v>5094</v>
      </c>
      <c r="G42" s="143">
        <v>4664</v>
      </c>
      <c r="H42" s="143">
        <v>3258</v>
      </c>
      <c r="I42" s="143">
        <v>2316</v>
      </c>
      <c r="J42" s="143">
        <v>1835</v>
      </c>
      <c r="K42" s="42"/>
      <c r="L42" s="147"/>
      <c r="M42" s="42"/>
    </row>
    <row r="43" spans="1:13" ht="21.75">
      <c r="A43" s="129" t="s">
        <v>74</v>
      </c>
      <c r="B43" s="143">
        <v>4619</v>
      </c>
      <c r="C43" s="143">
        <v>4879</v>
      </c>
      <c r="D43" s="143">
        <v>6053</v>
      </c>
      <c r="E43" s="143">
        <v>11441</v>
      </c>
      <c r="F43" s="143">
        <v>13746</v>
      </c>
      <c r="G43" s="143">
        <v>13526</v>
      </c>
      <c r="H43" s="143">
        <v>9229</v>
      </c>
      <c r="I43" s="143">
        <v>6279</v>
      </c>
      <c r="J43" s="143">
        <v>4732</v>
      </c>
      <c r="K43" s="42"/>
      <c r="L43" s="147"/>
      <c r="M43" s="42"/>
    </row>
    <row r="44" spans="1:13" ht="21.75">
      <c r="A44" s="129" t="s">
        <v>75</v>
      </c>
      <c r="B44" s="143">
        <v>1418</v>
      </c>
      <c r="C44" s="143">
        <v>1429</v>
      </c>
      <c r="D44" s="143">
        <v>1750</v>
      </c>
      <c r="E44" s="143">
        <v>3342</v>
      </c>
      <c r="F44" s="143">
        <v>4276</v>
      </c>
      <c r="G44" s="143">
        <v>3999</v>
      </c>
      <c r="H44" s="143">
        <v>2887</v>
      </c>
      <c r="I44" s="143">
        <v>1860</v>
      </c>
      <c r="J44" s="143">
        <v>1510</v>
      </c>
      <c r="K44" s="42"/>
      <c r="L44" s="147"/>
      <c r="M44" s="42"/>
    </row>
    <row r="45" spans="1:13" ht="21.75">
      <c r="A45" s="129" t="s">
        <v>76</v>
      </c>
      <c r="B45" s="143">
        <v>1709</v>
      </c>
      <c r="C45" s="143">
        <v>2009</v>
      </c>
      <c r="D45" s="143">
        <v>2834</v>
      </c>
      <c r="E45" s="143">
        <v>6636</v>
      </c>
      <c r="F45" s="143">
        <v>6283</v>
      </c>
      <c r="G45" s="143">
        <v>6719</v>
      </c>
      <c r="H45" s="143">
        <v>5229</v>
      </c>
      <c r="I45" s="143">
        <v>3293</v>
      </c>
      <c r="J45" s="143">
        <v>2252</v>
      </c>
      <c r="K45" s="42"/>
      <c r="L45" s="147"/>
      <c r="M45" s="42"/>
    </row>
    <row r="46" spans="1:13" ht="21.75">
      <c r="A46" s="129" t="s">
        <v>77</v>
      </c>
      <c r="B46" s="143">
        <v>2444</v>
      </c>
      <c r="C46" s="143">
        <v>2399</v>
      </c>
      <c r="D46" s="143">
        <v>3278</v>
      </c>
      <c r="E46" s="143">
        <v>7024</v>
      </c>
      <c r="F46" s="143">
        <v>7980</v>
      </c>
      <c r="G46" s="143">
        <v>9041</v>
      </c>
      <c r="H46" s="143">
        <v>6684</v>
      </c>
      <c r="I46" s="143">
        <v>4735</v>
      </c>
      <c r="J46" s="143">
        <v>3696</v>
      </c>
      <c r="K46" s="42"/>
      <c r="L46" s="147"/>
      <c r="M46" s="42"/>
    </row>
    <row r="47" spans="1:13" ht="21.75">
      <c r="A47" s="129" t="s">
        <v>97</v>
      </c>
      <c r="B47" s="143">
        <v>1607</v>
      </c>
      <c r="C47" s="143">
        <v>1580</v>
      </c>
      <c r="D47" s="143">
        <v>2065</v>
      </c>
      <c r="E47" s="143">
        <v>4142</v>
      </c>
      <c r="F47" s="143">
        <v>4864</v>
      </c>
      <c r="G47" s="143">
        <v>5295</v>
      </c>
      <c r="H47" s="143">
        <v>3496</v>
      </c>
      <c r="I47" s="143">
        <v>2590</v>
      </c>
      <c r="J47" s="143">
        <v>2122</v>
      </c>
      <c r="K47" s="42"/>
      <c r="L47" s="147"/>
      <c r="M47" s="42"/>
    </row>
    <row r="48" spans="1:13" ht="21.75">
      <c r="A48" s="129" t="s">
        <v>98</v>
      </c>
      <c r="B48" s="143">
        <v>1388</v>
      </c>
      <c r="C48" s="143">
        <v>1580</v>
      </c>
      <c r="D48" s="143">
        <v>2045</v>
      </c>
      <c r="E48" s="143">
        <v>3906</v>
      </c>
      <c r="F48" s="143">
        <v>4412</v>
      </c>
      <c r="G48" s="143">
        <v>4620</v>
      </c>
      <c r="H48" s="143">
        <v>3161</v>
      </c>
      <c r="I48" s="143">
        <v>2314</v>
      </c>
      <c r="J48" s="143">
        <v>1924</v>
      </c>
      <c r="K48" s="42"/>
      <c r="L48" s="147"/>
      <c r="M48" s="42"/>
    </row>
    <row r="49" spans="1:13" ht="21.75">
      <c r="A49" s="129" t="s">
        <v>99</v>
      </c>
      <c r="B49" s="143">
        <v>1251</v>
      </c>
      <c r="C49" s="143">
        <v>1375</v>
      </c>
      <c r="D49" s="143">
        <v>1738</v>
      </c>
      <c r="E49" s="143">
        <v>3427</v>
      </c>
      <c r="F49" s="143">
        <v>4282</v>
      </c>
      <c r="G49" s="143">
        <v>4435</v>
      </c>
      <c r="H49" s="143">
        <v>3051</v>
      </c>
      <c r="I49" s="143">
        <v>2402</v>
      </c>
      <c r="J49" s="143">
        <v>2014</v>
      </c>
      <c r="K49" s="42"/>
      <c r="L49" s="147"/>
      <c r="M49" s="42"/>
    </row>
    <row r="50" spans="1:12" ht="21.75">
      <c r="A50" s="139" t="s">
        <v>38</v>
      </c>
      <c r="B50" s="144">
        <f aca="true" t="shared" si="1" ref="B50:J50">SUM(B30:B49)</f>
        <v>74403</v>
      </c>
      <c r="C50" s="144">
        <f t="shared" si="1"/>
        <v>78937.12464985994</v>
      </c>
      <c r="D50" s="144">
        <f t="shared" si="1"/>
        <v>103302</v>
      </c>
      <c r="E50" s="144">
        <f t="shared" si="1"/>
        <v>200363</v>
      </c>
      <c r="F50" s="144">
        <f t="shared" si="1"/>
        <v>228134</v>
      </c>
      <c r="G50" s="144">
        <f t="shared" si="1"/>
        <v>242183</v>
      </c>
      <c r="H50" s="144">
        <f t="shared" si="1"/>
        <v>170657</v>
      </c>
      <c r="I50" s="144">
        <f t="shared" si="1"/>
        <v>116596</v>
      </c>
      <c r="J50" s="144">
        <f t="shared" si="1"/>
        <v>90163</v>
      </c>
      <c r="K50" s="42"/>
      <c r="L50" s="148"/>
    </row>
    <row r="51" ht="21.75">
      <c r="L51" s="5"/>
    </row>
    <row r="53" ht="21.75">
      <c r="B53" s="145" t="s">
        <v>1129</v>
      </c>
    </row>
    <row r="55" spans="1:10" ht="21.75">
      <c r="A55" s="142" t="s">
        <v>1102</v>
      </c>
      <c r="B55" s="142" t="s">
        <v>1118</v>
      </c>
      <c r="C55" s="142" t="s">
        <v>1119</v>
      </c>
      <c r="D55" s="142" t="s">
        <v>1120</v>
      </c>
      <c r="E55" s="142" t="s">
        <v>1121</v>
      </c>
      <c r="F55" s="142" t="s">
        <v>1122</v>
      </c>
      <c r="G55" s="142" t="s">
        <v>1123</v>
      </c>
      <c r="H55" s="142" t="s">
        <v>1124</v>
      </c>
      <c r="I55" s="142" t="s">
        <v>1125</v>
      </c>
      <c r="J55" s="142" t="s">
        <v>1126</v>
      </c>
    </row>
    <row r="56" spans="1:11" ht="21.75">
      <c r="A56" s="127" t="s">
        <v>57</v>
      </c>
      <c r="B56" s="143">
        <v>8344</v>
      </c>
      <c r="C56" s="143">
        <v>10058</v>
      </c>
      <c r="D56" s="143">
        <v>13246</v>
      </c>
      <c r="E56" s="143">
        <v>23588</v>
      </c>
      <c r="F56" s="143">
        <v>25762</v>
      </c>
      <c r="G56" s="143">
        <v>27980</v>
      </c>
      <c r="H56" s="143">
        <f>SUM('[1]กลุ่มอายุรายอำเภอ53'!AX3:BG3)</f>
        <v>10998.73117946033</v>
      </c>
      <c r="I56" s="143">
        <v>13843</v>
      </c>
      <c r="J56" s="143">
        <v>10430</v>
      </c>
      <c r="K56" s="42"/>
    </row>
    <row r="57" spans="1:11" ht="21.75">
      <c r="A57" s="129" t="s">
        <v>61</v>
      </c>
      <c r="B57" s="143">
        <v>6075</v>
      </c>
      <c r="C57" s="143">
        <v>6982</v>
      </c>
      <c r="D57" s="143">
        <v>8134</v>
      </c>
      <c r="E57" s="143">
        <v>15280</v>
      </c>
      <c r="F57" s="143">
        <v>18007</v>
      </c>
      <c r="G57" s="143">
        <v>18145</v>
      </c>
      <c r="H57" s="143">
        <v>12356</v>
      </c>
      <c r="I57" s="143">
        <v>8277</v>
      </c>
      <c r="J57" s="143">
        <v>5828</v>
      </c>
      <c r="K57" s="42"/>
    </row>
    <row r="58" spans="1:11" ht="21.75">
      <c r="A58" s="129" t="s">
        <v>63</v>
      </c>
      <c r="B58" s="143">
        <v>3164</v>
      </c>
      <c r="C58" s="143">
        <v>3740</v>
      </c>
      <c r="D58" s="143">
        <v>4418</v>
      </c>
      <c r="E58" s="143">
        <v>7984</v>
      </c>
      <c r="F58" s="143">
        <v>9304</v>
      </c>
      <c r="G58" s="143">
        <v>9745</v>
      </c>
      <c r="H58" s="143">
        <v>6611</v>
      </c>
      <c r="I58" s="143">
        <v>4665</v>
      </c>
      <c r="J58" s="143">
        <v>3412</v>
      </c>
      <c r="K58" s="42"/>
    </row>
    <row r="59" spans="1:11" ht="21.75">
      <c r="A59" s="129" t="s">
        <v>64</v>
      </c>
      <c r="B59" s="143">
        <v>4303</v>
      </c>
      <c r="C59" s="143">
        <v>5080</v>
      </c>
      <c r="D59" s="143">
        <v>6283</v>
      </c>
      <c r="E59" s="143">
        <v>12405</v>
      </c>
      <c r="F59" s="143">
        <v>14096</v>
      </c>
      <c r="G59" s="143">
        <v>15250</v>
      </c>
      <c r="H59" s="143">
        <v>10744</v>
      </c>
      <c r="I59" s="143">
        <v>7645</v>
      </c>
      <c r="J59" s="143">
        <v>5450</v>
      </c>
      <c r="K59" s="42"/>
    </row>
    <row r="60" spans="1:11" ht="21.75">
      <c r="A60" s="129" t="s">
        <v>65</v>
      </c>
      <c r="B60" s="143">
        <v>3693</v>
      </c>
      <c r="C60" s="143">
        <v>3970</v>
      </c>
      <c r="D60" s="143">
        <v>5070</v>
      </c>
      <c r="E60" s="143">
        <v>10200</v>
      </c>
      <c r="F60" s="143">
        <v>11905</v>
      </c>
      <c r="G60" s="143">
        <v>12888</v>
      </c>
      <c r="H60" s="143">
        <v>9096</v>
      </c>
      <c r="I60" s="143">
        <v>6140</v>
      </c>
      <c r="J60" s="143">
        <v>4979</v>
      </c>
      <c r="K60" s="42"/>
    </row>
    <row r="61" spans="1:11" ht="21.75">
      <c r="A61" s="129" t="s">
        <v>66</v>
      </c>
      <c r="B61" s="143">
        <v>4087</v>
      </c>
      <c r="C61" s="143">
        <v>4643</v>
      </c>
      <c r="D61" s="143">
        <v>5852</v>
      </c>
      <c r="E61" s="143">
        <v>11035</v>
      </c>
      <c r="F61" s="143">
        <v>13010</v>
      </c>
      <c r="G61" s="143">
        <v>13613</v>
      </c>
      <c r="H61" s="143">
        <v>9453</v>
      </c>
      <c r="I61" s="143">
        <v>6769</v>
      </c>
      <c r="J61" s="143">
        <v>6154</v>
      </c>
      <c r="K61" s="42"/>
    </row>
    <row r="62" spans="1:11" ht="21.75">
      <c r="A62" s="129" t="s">
        <v>67</v>
      </c>
      <c r="B62" s="143">
        <v>6564</v>
      </c>
      <c r="C62" s="143">
        <v>7294</v>
      </c>
      <c r="D62" s="143">
        <f>SUM('[1]กลุ่มอายุรายอำเภอ53'!O21:S21)</f>
        <v>4264.320782028386</v>
      </c>
      <c r="E62" s="143">
        <v>17078</v>
      </c>
      <c r="F62" s="143">
        <v>20461</v>
      </c>
      <c r="G62" s="143">
        <v>20156</v>
      </c>
      <c r="H62" s="143">
        <v>13201</v>
      </c>
      <c r="I62" s="143">
        <v>8283</v>
      </c>
      <c r="J62" s="143">
        <v>5543</v>
      </c>
      <c r="K62" s="42"/>
    </row>
    <row r="63" spans="1:11" ht="21.75">
      <c r="A63" s="129" t="s">
        <v>68</v>
      </c>
      <c r="B63" s="143">
        <v>3602</v>
      </c>
      <c r="C63" s="143">
        <v>3874</v>
      </c>
      <c r="D63" s="143">
        <v>4539</v>
      </c>
      <c r="E63" s="143">
        <v>8968</v>
      </c>
      <c r="F63" s="143">
        <v>10436</v>
      </c>
      <c r="G63" s="143">
        <v>10888</v>
      </c>
      <c r="H63" s="143">
        <v>6829</v>
      </c>
      <c r="I63" s="143">
        <v>4567</v>
      </c>
      <c r="J63" s="143">
        <v>3502</v>
      </c>
      <c r="K63" s="42"/>
    </row>
    <row r="64" spans="1:11" ht="21.75">
      <c r="A64" s="129" t="s">
        <v>69</v>
      </c>
      <c r="B64" s="143">
        <v>4294</v>
      </c>
      <c r="C64" s="143">
        <v>4630</v>
      </c>
      <c r="D64" s="143">
        <v>5430</v>
      </c>
      <c r="E64" s="143">
        <v>10952</v>
      </c>
      <c r="F64" s="143">
        <v>12561</v>
      </c>
      <c r="G64" s="143">
        <v>11428</v>
      </c>
      <c r="H64" s="143">
        <v>7708</v>
      </c>
      <c r="I64" s="143">
        <v>4400</v>
      </c>
      <c r="J64" s="143">
        <v>3585</v>
      </c>
      <c r="K64" s="42"/>
    </row>
    <row r="65" spans="1:11" ht="21.75">
      <c r="A65" s="129" t="s">
        <v>70</v>
      </c>
      <c r="B65" s="143">
        <v>6955</v>
      </c>
      <c r="C65" s="143">
        <v>8018</v>
      </c>
      <c r="D65" s="143">
        <v>9422</v>
      </c>
      <c r="E65" s="143">
        <v>17945</v>
      </c>
      <c r="F65" s="143">
        <v>21647</v>
      </c>
      <c r="G65" s="143">
        <v>22254</v>
      </c>
      <c r="H65" s="143">
        <v>15289</v>
      </c>
      <c r="I65" s="143">
        <v>10765</v>
      </c>
      <c r="J65" s="143">
        <v>8985</v>
      </c>
      <c r="K65" s="42"/>
    </row>
    <row r="66" spans="1:11" ht="21.75">
      <c r="A66" s="129" t="s">
        <v>71</v>
      </c>
      <c r="B66" s="143">
        <v>6815</v>
      </c>
      <c r="C66" s="143">
        <v>8006</v>
      </c>
      <c r="D66" s="143">
        <v>9537</v>
      </c>
      <c r="E66" s="143">
        <v>17789</v>
      </c>
      <c r="F66" s="143">
        <v>20478</v>
      </c>
      <c r="G66" s="143">
        <v>20733</v>
      </c>
      <c r="H66" s="143">
        <v>14883</v>
      </c>
      <c r="I66" s="143">
        <v>10362</v>
      </c>
      <c r="J66" s="143">
        <v>8445</v>
      </c>
      <c r="K66" s="42"/>
    </row>
    <row r="67" spans="1:11" ht="21.75">
      <c r="A67" s="129" t="s">
        <v>72</v>
      </c>
      <c r="B67" s="143">
        <v>1261</v>
      </c>
      <c r="C67" s="143">
        <v>1557</v>
      </c>
      <c r="D67" s="143">
        <v>1811</v>
      </c>
      <c r="E67" s="143">
        <v>3362</v>
      </c>
      <c r="F67" s="143">
        <v>4322</v>
      </c>
      <c r="G67" s="143">
        <v>4442</v>
      </c>
      <c r="H67" s="143">
        <v>2927</v>
      </c>
      <c r="I67" s="143">
        <v>2176</v>
      </c>
      <c r="J67" s="143">
        <v>1683</v>
      </c>
      <c r="K67" s="42"/>
    </row>
    <row r="68" spans="1:11" ht="21.75">
      <c r="A68" s="129" t="s">
        <v>73</v>
      </c>
      <c r="B68" s="143">
        <v>1790</v>
      </c>
      <c r="C68" s="143">
        <v>2051</v>
      </c>
      <c r="D68" s="143">
        <v>2347</v>
      </c>
      <c r="E68" s="143">
        <v>4430</v>
      </c>
      <c r="F68" s="143">
        <v>5221</v>
      </c>
      <c r="G68" s="143">
        <v>4578</v>
      </c>
      <c r="H68" s="143">
        <v>3253</v>
      </c>
      <c r="I68" s="143">
        <v>2209</v>
      </c>
      <c r="J68" s="143">
        <v>1791</v>
      </c>
      <c r="K68" s="42"/>
    </row>
    <row r="69" spans="1:11" ht="21.75">
      <c r="A69" s="129" t="s">
        <v>74</v>
      </c>
      <c r="B69" s="143">
        <v>4645</v>
      </c>
      <c r="C69" s="143">
        <v>5178</v>
      </c>
      <c r="D69" s="143">
        <v>6100</v>
      </c>
      <c r="E69" s="143">
        <v>11588</v>
      </c>
      <c r="F69" s="143">
        <v>14139</v>
      </c>
      <c r="G69" s="143">
        <v>13250</v>
      </c>
      <c r="H69" s="143">
        <v>8979</v>
      </c>
      <c r="I69" s="143">
        <v>6104</v>
      </c>
      <c r="J69" s="143">
        <v>4604</v>
      </c>
      <c r="K69" s="42"/>
    </row>
    <row r="70" spans="1:11" ht="21.75">
      <c r="A70" s="129" t="s">
        <v>75</v>
      </c>
      <c r="B70" s="143">
        <v>1439</v>
      </c>
      <c r="C70" s="143">
        <v>1506</v>
      </c>
      <c r="D70" s="143">
        <v>1734</v>
      </c>
      <c r="E70" s="143">
        <v>3489</v>
      </c>
      <c r="F70" s="143">
        <v>4312</v>
      </c>
      <c r="G70" s="143">
        <v>3946</v>
      </c>
      <c r="H70" s="143">
        <v>2814</v>
      </c>
      <c r="I70" s="143">
        <v>1784</v>
      </c>
      <c r="J70" s="143">
        <v>1454</v>
      </c>
      <c r="K70" s="42"/>
    </row>
    <row r="71" spans="1:11" ht="21.75">
      <c r="A71" s="129" t="s">
        <v>76</v>
      </c>
      <c r="B71" s="143">
        <v>1770</v>
      </c>
      <c r="C71" s="143">
        <v>2148</v>
      </c>
      <c r="D71" s="143">
        <v>2918</v>
      </c>
      <c r="E71" s="143">
        <v>6558</v>
      </c>
      <c r="F71" s="143">
        <v>6486</v>
      </c>
      <c r="G71" s="143">
        <v>6643</v>
      </c>
      <c r="H71" s="143">
        <v>5103</v>
      </c>
      <c r="I71" s="143">
        <v>3177</v>
      </c>
      <c r="J71" s="143">
        <f>SUM('[1]กลุ่มอายุรายอำเภอ53'!BR48:DB48)</f>
        <v>972.7717587193894</v>
      </c>
      <c r="K71" s="42"/>
    </row>
    <row r="72" spans="1:11" ht="21.75">
      <c r="A72" s="129" t="s">
        <v>77</v>
      </c>
      <c r="B72" s="143">
        <v>2431</v>
      </c>
      <c r="C72" s="143">
        <v>2580</v>
      </c>
      <c r="D72" s="143">
        <v>3362</v>
      </c>
      <c r="E72" s="143">
        <v>7118</v>
      </c>
      <c r="F72" s="143">
        <v>8186</v>
      </c>
      <c r="G72" s="143">
        <v>8977</v>
      </c>
      <c r="H72" s="143">
        <v>6603</v>
      </c>
      <c r="I72" s="143">
        <v>4597</v>
      </c>
      <c r="J72" s="143">
        <v>3651</v>
      </c>
      <c r="K72" s="42"/>
    </row>
    <row r="73" spans="1:11" ht="21.75">
      <c r="A73" s="129" t="s">
        <v>97</v>
      </c>
      <c r="B73" s="143">
        <v>1647</v>
      </c>
      <c r="C73" s="143">
        <v>1661</v>
      </c>
      <c r="D73" s="143">
        <v>2063</v>
      </c>
      <c r="E73" s="143">
        <v>4183</v>
      </c>
      <c r="F73" s="143">
        <v>5091</v>
      </c>
      <c r="G73" s="143">
        <v>5118</v>
      </c>
      <c r="H73" s="143">
        <v>3472</v>
      </c>
      <c r="I73" s="143">
        <v>2490</v>
      </c>
      <c r="J73" s="143">
        <v>2100</v>
      </c>
      <c r="K73" s="42"/>
    </row>
    <row r="74" spans="1:11" ht="21.75">
      <c r="A74" s="129" t="s">
        <v>98</v>
      </c>
      <c r="B74" s="143">
        <v>1448</v>
      </c>
      <c r="C74" s="143">
        <v>1695</v>
      </c>
      <c r="D74" s="143">
        <v>2026</v>
      </c>
      <c r="E74" s="143">
        <v>3960</v>
      </c>
      <c r="F74" s="143">
        <v>4581</v>
      </c>
      <c r="G74" s="143">
        <v>4538</v>
      </c>
      <c r="H74" s="143">
        <v>3103</v>
      </c>
      <c r="I74" s="143">
        <v>2230</v>
      </c>
      <c r="J74" s="143">
        <v>1888</v>
      </c>
      <c r="K74" s="42"/>
    </row>
    <row r="75" spans="1:11" ht="21.75">
      <c r="A75" s="129" t="s">
        <v>99</v>
      </c>
      <c r="B75" s="143">
        <v>1245</v>
      </c>
      <c r="C75" s="143">
        <v>1462</v>
      </c>
      <c r="D75" s="143">
        <v>1730</v>
      </c>
      <c r="E75" s="143">
        <v>3512</v>
      </c>
      <c r="F75" s="143">
        <v>4385</v>
      </c>
      <c r="G75" s="143">
        <v>4355</v>
      </c>
      <c r="H75" s="143">
        <v>2972</v>
      </c>
      <c r="I75" s="143">
        <v>2361</v>
      </c>
      <c r="J75" s="143">
        <v>1907</v>
      </c>
      <c r="K75" s="42"/>
    </row>
    <row r="76" spans="1:11" ht="21.75">
      <c r="A76" s="139" t="s">
        <v>38</v>
      </c>
      <c r="B76" s="144">
        <f aca="true" t="shared" si="2" ref="B76:J76">SUM(B56:B75)</f>
        <v>75572</v>
      </c>
      <c r="C76" s="144">
        <f t="shared" si="2"/>
        <v>86133</v>
      </c>
      <c r="D76" s="144">
        <f t="shared" si="2"/>
        <v>100286.32078202839</v>
      </c>
      <c r="E76" s="144">
        <f t="shared" si="2"/>
        <v>201424</v>
      </c>
      <c r="F76" s="144">
        <f t="shared" si="2"/>
        <v>234390</v>
      </c>
      <c r="G76" s="144">
        <f t="shared" si="2"/>
        <v>238927</v>
      </c>
      <c r="H76" s="144">
        <f t="shared" si="2"/>
        <v>156394.73117946033</v>
      </c>
      <c r="I76" s="144">
        <f t="shared" si="2"/>
        <v>112844</v>
      </c>
      <c r="J76" s="144">
        <f t="shared" si="2"/>
        <v>86363.77175871939</v>
      </c>
      <c r="K76" s="42"/>
    </row>
    <row r="79" ht="21.75">
      <c r="B79" s="145" t="s">
        <v>1130</v>
      </c>
    </row>
    <row r="81" spans="1:10" ht="21.75">
      <c r="A81" s="142" t="s">
        <v>1102</v>
      </c>
      <c r="B81" s="142" t="s">
        <v>1118</v>
      </c>
      <c r="C81" s="142" t="s">
        <v>1119</v>
      </c>
      <c r="D81" s="142" t="s">
        <v>1120</v>
      </c>
      <c r="E81" s="142" t="s">
        <v>1121</v>
      </c>
      <c r="F81" s="142" t="s">
        <v>1122</v>
      </c>
      <c r="G81" s="142" t="s">
        <v>1123</v>
      </c>
      <c r="H81" s="142" t="s">
        <v>1124</v>
      </c>
      <c r="I81" s="142" t="s">
        <v>1125</v>
      </c>
      <c r="J81" s="142" t="s">
        <v>1126</v>
      </c>
    </row>
    <row r="82" spans="1:13" ht="21.75">
      <c r="A82" s="127" t="s">
        <v>57</v>
      </c>
      <c r="B82" s="143">
        <v>8325</v>
      </c>
      <c r="C82" s="143">
        <v>10734</v>
      </c>
      <c r="D82" s="143">
        <v>13102</v>
      </c>
      <c r="E82" s="143">
        <v>23686</v>
      </c>
      <c r="F82" s="143">
        <v>26305</v>
      </c>
      <c r="G82" s="143">
        <v>27810</v>
      </c>
      <c r="H82" s="143">
        <v>20657</v>
      </c>
      <c r="I82" s="143">
        <v>13532</v>
      </c>
      <c r="J82" s="143">
        <v>9929</v>
      </c>
      <c r="K82" s="42"/>
      <c r="M82" s="42"/>
    </row>
    <row r="83" spans="1:13" ht="21.75">
      <c r="A83" s="129" t="s">
        <v>61</v>
      </c>
      <c r="B83" s="143">
        <v>6095</v>
      </c>
      <c r="C83" s="143">
        <v>7441</v>
      </c>
      <c r="D83" s="143">
        <v>8198</v>
      </c>
      <c r="E83" s="143">
        <v>15435</v>
      </c>
      <c r="F83" s="143">
        <v>18610</v>
      </c>
      <c r="G83" s="143">
        <v>17572</v>
      </c>
      <c r="H83" s="143">
        <v>12126</v>
      </c>
      <c r="I83" s="143">
        <v>8047</v>
      </c>
      <c r="J83" s="143">
        <v>5490</v>
      </c>
      <c r="K83" s="42"/>
      <c r="M83" s="42"/>
    </row>
    <row r="84" spans="1:13" ht="21.75">
      <c r="A84" s="129" t="s">
        <v>63</v>
      </c>
      <c r="B84" s="143">
        <v>3186</v>
      </c>
      <c r="C84" s="143">
        <v>3984</v>
      </c>
      <c r="D84" s="143">
        <v>4436</v>
      </c>
      <c r="E84" s="143">
        <v>7927</v>
      </c>
      <c r="F84" s="143">
        <v>9582</v>
      </c>
      <c r="G84" s="143">
        <v>9526</v>
      </c>
      <c r="H84" s="143">
        <v>6456</v>
      </c>
      <c r="I84" s="143">
        <v>4518</v>
      </c>
      <c r="J84" s="143">
        <v>3211</v>
      </c>
      <c r="K84" s="42"/>
      <c r="M84" s="42"/>
    </row>
    <row r="85" spans="1:13" ht="21.75">
      <c r="A85" s="129" t="s">
        <v>64</v>
      </c>
      <c r="B85" s="143">
        <v>4401</v>
      </c>
      <c r="C85" s="143">
        <v>5413</v>
      </c>
      <c r="D85" s="143">
        <v>6358</v>
      </c>
      <c r="E85" s="143">
        <v>12340</v>
      </c>
      <c r="F85" s="143">
        <v>14589</v>
      </c>
      <c r="G85" s="143">
        <v>15006</v>
      </c>
      <c r="H85" s="143">
        <v>10610</v>
      </c>
      <c r="I85" s="143">
        <v>7558</v>
      </c>
      <c r="J85" s="143">
        <v>5188</v>
      </c>
      <c r="K85" s="42"/>
      <c r="M85" s="42"/>
    </row>
    <row r="86" spans="1:13" ht="21.75">
      <c r="A86" s="129" t="s">
        <v>65</v>
      </c>
      <c r="B86" s="143">
        <v>3675</v>
      </c>
      <c r="C86" s="143">
        <v>4350</v>
      </c>
      <c r="D86" s="143">
        <v>5234</v>
      </c>
      <c r="E86" s="143">
        <v>10252</v>
      </c>
      <c r="F86" s="143">
        <v>12328</v>
      </c>
      <c r="G86" s="143">
        <v>12716</v>
      </c>
      <c r="H86" s="143">
        <v>8830</v>
      </c>
      <c r="I86" s="143">
        <v>6131</v>
      </c>
      <c r="J86" s="143">
        <v>4811</v>
      </c>
      <c r="K86" s="42"/>
      <c r="M86" s="42"/>
    </row>
    <row r="87" spans="1:13" ht="21.75">
      <c r="A87" s="129" t="s">
        <v>66</v>
      </c>
      <c r="B87" s="143">
        <v>4176</v>
      </c>
      <c r="C87" s="143">
        <v>4948</v>
      </c>
      <c r="D87" s="143">
        <v>5838</v>
      </c>
      <c r="E87" s="143">
        <v>11051</v>
      </c>
      <c r="F87" s="143">
        <v>13552</v>
      </c>
      <c r="G87" s="143">
        <v>13346</v>
      </c>
      <c r="H87" s="143">
        <v>9271</v>
      </c>
      <c r="I87" s="143">
        <v>6783</v>
      </c>
      <c r="J87" s="143">
        <v>6002</v>
      </c>
      <c r="K87" s="42"/>
      <c r="M87" s="42"/>
    </row>
    <row r="88" spans="1:13" ht="21.75">
      <c r="A88" s="129" t="s">
        <v>67</v>
      </c>
      <c r="B88" s="143">
        <v>6745</v>
      </c>
      <c r="C88" s="143">
        <v>7751</v>
      </c>
      <c r="D88" s="143">
        <v>9005</v>
      </c>
      <c r="E88" s="143">
        <v>17455</v>
      </c>
      <c r="F88" s="143">
        <v>20973</v>
      </c>
      <c r="G88" s="143">
        <v>19855</v>
      </c>
      <c r="H88" s="143">
        <v>13013</v>
      </c>
      <c r="I88" s="143">
        <v>8072</v>
      </c>
      <c r="J88" s="143">
        <v>5360</v>
      </c>
      <c r="K88" s="42"/>
      <c r="M88" s="42"/>
    </row>
    <row r="89" spans="1:13" ht="21.75">
      <c r="A89" s="129" t="s">
        <v>68</v>
      </c>
      <c r="B89" s="143">
        <v>3658</v>
      </c>
      <c r="C89" s="143">
        <v>4047</v>
      </c>
      <c r="D89" s="143">
        <v>4691</v>
      </c>
      <c r="E89" s="143">
        <v>8972</v>
      </c>
      <c r="F89" s="143">
        <v>10722</v>
      </c>
      <c r="G89" s="143">
        <v>10581</v>
      </c>
      <c r="H89" s="143">
        <v>6644</v>
      </c>
      <c r="I89" s="143">
        <v>4400</v>
      </c>
      <c r="J89" s="143">
        <v>3324</v>
      </c>
      <c r="K89" s="42"/>
      <c r="M89" s="42"/>
    </row>
    <row r="90" spans="1:13" ht="21.75">
      <c r="A90" s="129" t="s">
        <v>69</v>
      </c>
      <c r="B90" s="143">
        <v>4274</v>
      </c>
      <c r="C90" s="143">
        <v>4858</v>
      </c>
      <c r="D90" s="143">
        <v>5570</v>
      </c>
      <c r="E90" s="143">
        <v>10987</v>
      </c>
      <c r="F90" s="143">
        <v>12722</v>
      </c>
      <c r="G90" s="143">
        <v>11206</v>
      </c>
      <c r="H90" s="143">
        <v>7306</v>
      </c>
      <c r="I90" s="143">
        <v>4317</v>
      </c>
      <c r="J90" s="143">
        <v>3492</v>
      </c>
      <c r="K90" s="42"/>
      <c r="M90" s="42"/>
    </row>
    <row r="91" spans="1:13" ht="21.75">
      <c r="A91" s="129" t="s">
        <v>70</v>
      </c>
      <c r="B91" s="143">
        <v>7226</v>
      </c>
      <c r="C91" s="143">
        <v>8385</v>
      </c>
      <c r="D91" s="143">
        <v>9520</v>
      </c>
      <c r="E91" s="143">
        <v>18103</v>
      </c>
      <c r="F91" s="143">
        <v>22453</v>
      </c>
      <c r="G91" s="143">
        <v>21905</v>
      </c>
      <c r="H91" s="143">
        <v>14848</v>
      </c>
      <c r="I91" s="143">
        <v>10655</v>
      </c>
      <c r="J91" s="143">
        <v>8555</v>
      </c>
      <c r="K91" s="42"/>
      <c r="M91" s="42"/>
    </row>
    <row r="92" spans="1:13" ht="21.75">
      <c r="A92" s="129" t="s">
        <v>71</v>
      </c>
      <c r="B92" s="143">
        <v>6876</v>
      </c>
      <c r="C92" s="143">
        <v>8514</v>
      </c>
      <c r="D92" s="143">
        <v>9525</v>
      </c>
      <c r="E92" s="143">
        <v>17778</v>
      </c>
      <c r="F92" s="143">
        <v>21153</v>
      </c>
      <c r="G92" s="143">
        <v>20237</v>
      </c>
      <c r="H92" s="143">
        <v>14676</v>
      </c>
      <c r="I92" s="143">
        <v>10025</v>
      </c>
      <c r="J92" s="143">
        <v>8115</v>
      </c>
      <c r="K92" s="42"/>
      <c r="M92" s="42"/>
    </row>
    <row r="93" spans="1:13" ht="21.75">
      <c r="A93" s="129" t="s">
        <v>72</v>
      </c>
      <c r="B93" s="143">
        <v>1312</v>
      </c>
      <c r="C93" s="143">
        <v>1672</v>
      </c>
      <c r="D93" s="143">
        <v>1876</v>
      </c>
      <c r="E93" s="143">
        <v>3341</v>
      </c>
      <c r="F93" s="143">
        <v>4520</v>
      </c>
      <c r="G93" s="143">
        <v>4285</v>
      </c>
      <c r="H93" s="143">
        <v>2901</v>
      </c>
      <c r="I93" s="143">
        <v>2105</v>
      </c>
      <c r="J93" s="143">
        <v>1592</v>
      </c>
      <c r="K93" s="42"/>
      <c r="M93" s="42"/>
    </row>
    <row r="94" spans="1:13" ht="21.75">
      <c r="A94" s="129" t="s">
        <v>73</v>
      </c>
      <c r="B94" s="143">
        <v>1794</v>
      </c>
      <c r="C94" s="143">
        <v>2142</v>
      </c>
      <c r="D94" s="143">
        <v>2372</v>
      </c>
      <c r="E94" s="143">
        <v>4437</v>
      </c>
      <c r="F94" s="143">
        <v>5233</v>
      </c>
      <c r="G94" s="143">
        <v>4448</v>
      </c>
      <c r="H94" s="143">
        <v>3247</v>
      </c>
      <c r="I94" s="143">
        <v>2151</v>
      </c>
      <c r="J94" s="143">
        <v>1737</v>
      </c>
      <c r="K94" s="42"/>
      <c r="M94" s="42"/>
    </row>
    <row r="95" spans="1:13" s="152" customFormat="1" ht="21.75">
      <c r="A95" s="149" t="s">
        <v>74</v>
      </c>
      <c r="B95" s="140">
        <v>4750</v>
      </c>
      <c r="C95" s="140">
        <v>5444</v>
      </c>
      <c r="D95" s="150">
        <v>6072</v>
      </c>
      <c r="E95" s="140">
        <v>11947</v>
      </c>
      <c r="F95" s="140">
        <v>14532</v>
      </c>
      <c r="G95" s="140">
        <v>12880</v>
      </c>
      <c r="H95" s="140">
        <v>8899</v>
      </c>
      <c r="I95" s="140">
        <v>5873</v>
      </c>
      <c r="J95" s="140">
        <v>4506</v>
      </c>
      <c r="K95" s="151"/>
      <c r="M95" s="151"/>
    </row>
    <row r="96" spans="1:13" ht="21.75">
      <c r="A96" s="129" t="s">
        <v>75</v>
      </c>
      <c r="B96" s="143">
        <v>1463</v>
      </c>
      <c r="C96" s="143">
        <v>1612</v>
      </c>
      <c r="D96" s="143">
        <v>1721</v>
      </c>
      <c r="E96" s="143">
        <v>3596</v>
      </c>
      <c r="F96" s="143">
        <v>4379</v>
      </c>
      <c r="G96" s="143">
        <v>3882</v>
      </c>
      <c r="H96" s="143">
        <v>2722</v>
      </c>
      <c r="I96" s="143">
        <v>1727</v>
      </c>
      <c r="J96" s="143">
        <v>1396</v>
      </c>
      <c r="K96" s="42"/>
      <c r="M96" s="42"/>
    </row>
    <row r="97" spans="1:13" ht="21.75">
      <c r="A97" s="129" t="s">
        <v>76</v>
      </c>
      <c r="B97" s="143">
        <v>1820</v>
      </c>
      <c r="C97" s="143">
        <v>2335</v>
      </c>
      <c r="D97" s="143">
        <v>3005</v>
      </c>
      <c r="E97" s="143">
        <v>6608</v>
      </c>
      <c r="F97" s="143">
        <v>6722</v>
      </c>
      <c r="G97" s="143">
        <v>6589</v>
      </c>
      <c r="H97" s="143">
        <v>4943</v>
      </c>
      <c r="I97" s="143">
        <v>2998</v>
      </c>
      <c r="J97" s="143">
        <v>2052</v>
      </c>
      <c r="K97" s="42"/>
      <c r="M97" s="42"/>
    </row>
    <row r="98" spans="1:13" ht="21.75">
      <c r="A98" s="129" t="s">
        <v>77</v>
      </c>
      <c r="B98" s="143">
        <v>2435</v>
      </c>
      <c r="C98" s="143">
        <v>2848</v>
      </c>
      <c r="D98" s="143">
        <v>3462</v>
      </c>
      <c r="E98" s="143">
        <v>7218</v>
      </c>
      <c r="F98" s="143">
        <v>8367</v>
      </c>
      <c r="G98" s="143">
        <v>8887</v>
      </c>
      <c r="H98" s="143">
        <v>6425</v>
      </c>
      <c r="I98" s="143">
        <v>4514</v>
      </c>
      <c r="J98" s="143">
        <v>3489</v>
      </c>
      <c r="K98" s="42"/>
      <c r="M98" s="42"/>
    </row>
    <row r="99" spans="1:13" ht="21.75">
      <c r="A99" s="129" t="s">
        <v>97</v>
      </c>
      <c r="B99" s="143">
        <v>1620</v>
      </c>
      <c r="C99" s="143">
        <v>1791</v>
      </c>
      <c r="D99" s="143">
        <v>2090</v>
      </c>
      <c r="E99" s="143">
        <v>4185</v>
      </c>
      <c r="F99" s="143">
        <v>5210</v>
      </c>
      <c r="G99" s="143">
        <v>4988</v>
      </c>
      <c r="H99" s="143">
        <v>3424</v>
      </c>
      <c r="I99" s="143">
        <v>2444</v>
      </c>
      <c r="J99" s="143">
        <v>2043</v>
      </c>
      <c r="K99" s="42"/>
      <c r="M99" s="42"/>
    </row>
    <row r="100" spans="1:13" ht="21.75">
      <c r="A100" s="129" t="s">
        <v>98</v>
      </c>
      <c r="B100" s="143">
        <v>1498</v>
      </c>
      <c r="C100" s="143">
        <v>1822</v>
      </c>
      <c r="D100" s="143">
        <v>2069</v>
      </c>
      <c r="E100" s="143">
        <v>3945</v>
      </c>
      <c r="F100" s="143">
        <v>4820</v>
      </c>
      <c r="G100" s="143">
        <v>4365</v>
      </c>
      <c r="H100" s="143">
        <v>3075</v>
      </c>
      <c r="I100" s="143">
        <v>2211</v>
      </c>
      <c r="J100" s="143">
        <v>1852</v>
      </c>
      <c r="K100" s="42"/>
      <c r="M100" s="42"/>
    </row>
    <row r="101" spans="1:13" ht="21.75">
      <c r="A101" s="129" t="s">
        <v>99</v>
      </c>
      <c r="B101" s="143">
        <v>1275</v>
      </c>
      <c r="C101" s="143">
        <v>1552</v>
      </c>
      <c r="D101" s="143">
        <v>1752</v>
      </c>
      <c r="E101" s="143">
        <v>3597</v>
      </c>
      <c r="F101" s="143">
        <v>4548</v>
      </c>
      <c r="G101" s="143">
        <v>4272</v>
      </c>
      <c r="H101" s="143">
        <v>2940</v>
      </c>
      <c r="I101" s="143">
        <v>2319</v>
      </c>
      <c r="J101" s="143">
        <v>1831</v>
      </c>
      <c r="K101" s="42"/>
      <c r="M101" s="42"/>
    </row>
    <row r="102" spans="1:12" ht="21.75">
      <c r="A102" s="139" t="s">
        <v>38</v>
      </c>
      <c r="B102" s="144">
        <f aca="true" t="shared" si="3" ref="B102:J102">SUM(B82:B101)</f>
        <v>76604</v>
      </c>
      <c r="C102" s="144">
        <f t="shared" si="3"/>
        <v>91643</v>
      </c>
      <c r="D102" s="144">
        <f t="shared" si="3"/>
        <v>105896</v>
      </c>
      <c r="E102" s="144">
        <f t="shared" si="3"/>
        <v>202860</v>
      </c>
      <c r="F102" s="144">
        <f t="shared" si="3"/>
        <v>241320</v>
      </c>
      <c r="G102" s="144">
        <f t="shared" si="3"/>
        <v>234356</v>
      </c>
      <c r="H102" s="144">
        <f t="shared" si="3"/>
        <v>163013</v>
      </c>
      <c r="I102" s="144">
        <f t="shared" si="3"/>
        <v>110380</v>
      </c>
      <c r="J102" s="144">
        <f t="shared" si="3"/>
        <v>83975</v>
      </c>
      <c r="K102" s="42"/>
      <c r="L102" s="42"/>
    </row>
    <row r="105" ht="21.75">
      <c r="B105" s="145" t="s">
        <v>1131</v>
      </c>
    </row>
    <row r="107" spans="1:10" ht="21.75">
      <c r="A107" s="142" t="s">
        <v>1102</v>
      </c>
      <c r="B107" s="142" t="s">
        <v>1118</v>
      </c>
      <c r="C107" s="142" t="s">
        <v>1119</v>
      </c>
      <c r="D107" s="142" t="s">
        <v>1120</v>
      </c>
      <c r="E107" s="142" t="s">
        <v>1121</v>
      </c>
      <c r="F107" s="142" t="s">
        <v>1122</v>
      </c>
      <c r="G107" s="142" t="s">
        <v>1123</v>
      </c>
      <c r="H107" s="142" t="s">
        <v>1124</v>
      </c>
      <c r="I107" s="142" t="s">
        <v>1125</v>
      </c>
      <c r="J107" s="142" t="s">
        <v>1126</v>
      </c>
    </row>
    <row r="108" spans="1:13" ht="21.75">
      <c r="A108" s="127" t="s">
        <v>57</v>
      </c>
      <c r="B108" s="143">
        <v>8384</v>
      </c>
      <c r="C108" s="143">
        <v>11547</v>
      </c>
      <c r="D108" s="143">
        <v>12936</v>
      </c>
      <c r="E108" s="143">
        <v>23807</v>
      </c>
      <c r="F108" s="143">
        <v>27159</v>
      </c>
      <c r="G108" s="143">
        <v>27399</v>
      </c>
      <c r="H108" s="143">
        <v>19936</v>
      </c>
      <c r="I108" s="143">
        <v>12974</v>
      </c>
      <c r="J108" s="143">
        <v>9425</v>
      </c>
      <c r="K108" s="42"/>
      <c r="M108" s="42"/>
    </row>
    <row r="109" spans="1:13" ht="21.75">
      <c r="A109" s="129" t="s">
        <v>61</v>
      </c>
      <c r="B109" s="143">
        <v>6176</v>
      </c>
      <c r="C109" s="143">
        <v>7859</v>
      </c>
      <c r="D109" s="143">
        <v>8176</v>
      </c>
      <c r="E109" s="143">
        <v>15677</v>
      </c>
      <c r="F109" s="143">
        <v>19268</v>
      </c>
      <c r="G109" s="143">
        <v>17094</v>
      </c>
      <c r="H109" s="143">
        <v>11797</v>
      </c>
      <c r="I109" s="143">
        <v>7704</v>
      </c>
      <c r="J109" s="143">
        <v>5273</v>
      </c>
      <c r="K109" s="42"/>
      <c r="M109" s="42"/>
    </row>
    <row r="110" spans="1:13" ht="21.75">
      <c r="A110" s="129" t="s">
        <v>63</v>
      </c>
      <c r="B110" s="143">
        <v>3328</v>
      </c>
      <c r="C110" s="143">
        <v>4181</v>
      </c>
      <c r="D110" s="143">
        <v>4437</v>
      </c>
      <c r="E110" s="143">
        <v>7927</v>
      </c>
      <c r="F110" s="143">
        <v>9968</v>
      </c>
      <c r="G110" s="143">
        <v>9108</v>
      </c>
      <c r="H110" s="143">
        <v>6365</v>
      </c>
      <c r="I110" s="143">
        <v>4309</v>
      </c>
      <c r="J110" s="143">
        <v>3121</v>
      </c>
      <c r="K110" s="42"/>
      <c r="M110" s="42"/>
    </row>
    <row r="111" spans="1:13" ht="21.75">
      <c r="A111" s="129" t="s">
        <v>64</v>
      </c>
      <c r="B111" s="143">
        <v>4558</v>
      </c>
      <c r="C111" s="143">
        <v>5805</v>
      </c>
      <c r="D111" s="143">
        <v>6420</v>
      </c>
      <c r="E111" s="143">
        <v>12560</v>
      </c>
      <c r="F111" s="143">
        <v>15132</v>
      </c>
      <c r="G111" s="143">
        <v>14692</v>
      </c>
      <c r="H111" s="143">
        <v>10336</v>
      </c>
      <c r="I111" s="143">
        <v>7311</v>
      </c>
      <c r="J111" s="143">
        <v>4935</v>
      </c>
      <c r="K111" s="42"/>
      <c r="M111" s="42"/>
    </row>
    <row r="112" spans="1:13" ht="21.75">
      <c r="A112" s="129" t="s">
        <v>65</v>
      </c>
      <c r="B112" s="143">
        <v>3735</v>
      </c>
      <c r="C112" s="143">
        <v>4692</v>
      </c>
      <c r="D112" s="143">
        <v>5285</v>
      </c>
      <c r="E112" s="143">
        <v>10379</v>
      </c>
      <c r="F112" s="143">
        <v>12776</v>
      </c>
      <c r="G112" s="143">
        <v>12376</v>
      </c>
      <c r="H112" s="143">
        <v>8618</v>
      </c>
      <c r="I112" s="143">
        <v>5951</v>
      </c>
      <c r="J112" s="143">
        <v>4619</v>
      </c>
      <c r="K112" s="42"/>
      <c r="M112" s="42"/>
    </row>
    <row r="113" spans="1:13" ht="21.75">
      <c r="A113" s="129" t="s">
        <v>66</v>
      </c>
      <c r="B113" s="143">
        <v>4274</v>
      </c>
      <c r="C113" s="143">
        <v>5336</v>
      </c>
      <c r="D113" s="143">
        <v>5834</v>
      </c>
      <c r="E113" s="143">
        <v>11144</v>
      </c>
      <c r="F113" s="143">
        <v>14114</v>
      </c>
      <c r="G113" s="143">
        <v>12919</v>
      </c>
      <c r="H113" s="143">
        <v>9080</v>
      </c>
      <c r="I113" s="143">
        <v>6648</v>
      </c>
      <c r="J113" s="143">
        <v>5791</v>
      </c>
      <c r="K113" s="42"/>
      <c r="M113" s="42"/>
    </row>
    <row r="114" spans="1:13" ht="21.75">
      <c r="A114" s="129" t="s">
        <v>67</v>
      </c>
      <c r="B114" s="143">
        <v>6854</v>
      </c>
      <c r="C114" s="143">
        <v>8274</v>
      </c>
      <c r="D114" s="143">
        <v>9084</v>
      </c>
      <c r="E114" s="143">
        <v>17786</v>
      </c>
      <c r="F114" s="143">
        <v>21645</v>
      </c>
      <c r="G114" s="143">
        <v>19259</v>
      </c>
      <c r="H114" s="143">
        <v>12571</v>
      </c>
      <c r="I114" s="143">
        <v>7747</v>
      </c>
      <c r="J114" s="143">
        <v>5128</v>
      </c>
      <c r="K114" s="42"/>
      <c r="M114" s="42"/>
    </row>
    <row r="115" spans="1:13" ht="21.75">
      <c r="A115" s="129" t="s">
        <v>68</v>
      </c>
      <c r="B115" s="143">
        <v>3642</v>
      </c>
      <c r="C115" s="143">
        <v>4294</v>
      </c>
      <c r="D115" s="143">
        <v>4713</v>
      </c>
      <c r="E115" s="143">
        <v>9093</v>
      </c>
      <c r="F115" s="143">
        <v>11047</v>
      </c>
      <c r="G115" s="143">
        <v>10193</v>
      </c>
      <c r="H115" s="143">
        <v>6571</v>
      </c>
      <c r="I115" s="143">
        <v>4159</v>
      </c>
      <c r="J115" s="143">
        <v>3205</v>
      </c>
      <c r="K115" s="42"/>
      <c r="M115" s="42"/>
    </row>
    <row r="116" spans="1:13" ht="21.75">
      <c r="A116" s="129" t="s">
        <v>69</v>
      </c>
      <c r="B116" s="143">
        <v>4289</v>
      </c>
      <c r="C116" s="143">
        <v>5166</v>
      </c>
      <c r="D116" s="143">
        <v>5576</v>
      </c>
      <c r="E116" s="143">
        <v>11243</v>
      </c>
      <c r="F116" s="143">
        <v>12874</v>
      </c>
      <c r="G116" s="143">
        <v>10854</v>
      </c>
      <c r="H116" s="143">
        <v>7067</v>
      </c>
      <c r="I116" s="143">
        <v>4166</v>
      </c>
      <c r="J116" s="143">
        <v>3411</v>
      </c>
      <c r="K116" s="42"/>
      <c r="M116" s="42"/>
    </row>
    <row r="117" spans="1:13" ht="21.75">
      <c r="A117" s="129" t="s">
        <v>70</v>
      </c>
      <c r="B117" s="143">
        <v>7389</v>
      </c>
      <c r="C117" s="143">
        <v>8970</v>
      </c>
      <c r="D117" s="143">
        <v>9555</v>
      </c>
      <c r="E117" s="143">
        <v>18411</v>
      </c>
      <c r="F117" s="143">
        <v>23286</v>
      </c>
      <c r="G117" s="143">
        <v>21280</v>
      </c>
      <c r="H117" s="143">
        <v>14570</v>
      </c>
      <c r="I117" s="143">
        <v>10428</v>
      </c>
      <c r="J117" s="143">
        <v>8211</v>
      </c>
      <c r="K117" s="42"/>
      <c r="M117" s="42"/>
    </row>
    <row r="118" spans="1:13" ht="21.75">
      <c r="A118" s="129" t="s">
        <v>71</v>
      </c>
      <c r="B118" s="143">
        <v>7049</v>
      </c>
      <c r="C118" s="143">
        <v>9033</v>
      </c>
      <c r="D118" s="143">
        <v>9450</v>
      </c>
      <c r="E118" s="143">
        <v>18123</v>
      </c>
      <c r="F118" s="143">
        <v>21507</v>
      </c>
      <c r="G118" s="143">
        <v>19846</v>
      </c>
      <c r="H118" s="143">
        <v>14356</v>
      </c>
      <c r="I118" s="143">
        <v>9720</v>
      </c>
      <c r="J118" s="143">
        <v>7769</v>
      </c>
      <c r="K118" s="42"/>
      <c r="M118" s="42"/>
    </row>
    <row r="119" spans="1:13" ht="21.75">
      <c r="A119" s="129" t="s">
        <v>72</v>
      </c>
      <c r="B119" s="143">
        <v>1354</v>
      </c>
      <c r="C119" s="143">
        <v>1740</v>
      </c>
      <c r="D119" s="143">
        <v>1905</v>
      </c>
      <c r="E119" s="143">
        <v>3429</v>
      </c>
      <c r="F119" s="143">
        <v>4734</v>
      </c>
      <c r="G119" s="143">
        <v>4159</v>
      </c>
      <c r="H119" s="143">
        <v>2874</v>
      </c>
      <c r="I119" s="143">
        <v>2021</v>
      </c>
      <c r="J119" s="143">
        <v>1535</v>
      </c>
      <c r="K119" s="42"/>
      <c r="M119" s="42"/>
    </row>
    <row r="120" spans="1:13" ht="21.75">
      <c r="A120" s="129" t="s">
        <v>73</v>
      </c>
      <c r="B120" s="143">
        <v>1794</v>
      </c>
      <c r="C120" s="143">
        <v>2299</v>
      </c>
      <c r="D120" s="143">
        <v>2306</v>
      </c>
      <c r="E120" s="143">
        <v>4539</v>
      </c>
      <c r="F120" s="143">
        <v>5211</v>
      </c>
      <c r="G120" s="143">
        <v>4364</v>
      </c>
      <c r="H120" s="143">
        <v>3182</v>
      </c>
      <c r="I120" s="143">
        <v>2052</v>
      </c>
      <c r="J120" s="143">
        <v>1673</v>
      </c>
      <c r="K120" s="42"/>
      <c r="M120" s="42"/>
    </row>
    <row r="121" spans="1:13" ht="21.75">
      <c r="A121" s="129" t="s">
        <v>74</v>
      </c>
      <c r="B121" s="143">
        <v>4757</v>
      </c>
      <c r="C121" s="143">
        <v>5857</v>
      </c>
      <c r="D121" s="143">
        <v>6036</v>
      </c>
      <c r="E121" s="143">
        <v>12019</v>
      </c>
      <c r="F121" s="143">
        <v>14986</v>
      </c>
      <c r="G121" s="143">
        <v>12440</v>
      </c>
      <c r="H121" s="143">
        <v>8676</v>
      </c>
      <c r="I121" s="143">
        <v>5664</v>
      </c>
      <c r="J121" s="143">
        <v>4276</v>
      </c>
      <c r="K121" s="42"/>
      <c r="M121" s="42"/>
    </row>
    <row r="122" spans="1:13" ht="21.75">
      <c r="A122" s="129" t="s">
        <v>75</v>
      </c>
      <c r="B122" s="143">
        <v>1444</v>
      </c>
      <c r="C122" s="143">
        <v>1705</v>
      </c>
      <c r="D122" s="143">
        <v>1706</v>
      </c>
      <c r="E122" s="143">
        <v>3709</v>
      </c>
      <c r="F122" s="143">
        <v>4404</v>
      </c>
      <c r="G122" s="143">
        <v>3826</v>
      </c>
      <c r="H122" s="143">
        <v>2635</v>
      </c>
      <c r="I122" s="143">
        <v>1688</v>
      </c>
      <c r="J122" s="143">
        <v>1346</v>
      </c>
      <c r="K122" s="42"/>
      <c r="M122" s="42"/>
    </row>
    <row r="123" spans="1:13" ht="21.75">
      <c r="A123" s="129" t="s">
        <v>76</v>
      </c>
      <c r="B123" s="143">
        <v>1851</v>
      </c>
      <c r="C123" s="143">
        <v>2554</v>
      </c>
      <c r="D123" s="143">
        <v>2996</v>
      </c>
      <c r="E123" s="143">
        <v>6670</v>
      </c>
      <c r="F123" s="143">
        <v>7011</v>
      </c>
      <c r="G123" s="143">
        <v>6495</v>
      </c>
      <c r="H123" s="143">
        <v>4750</v>
      </c>
      <c r="I123" s="143">
        <v>2873</v>
      </c>
      <c r="J123" s="143">
        <v>1961</v>
      </c>
      <c r="K123" s="42"/>
      <c r="M123" s="42"/>
    </row>
    <row r="124" spans="1:13" ht="21.75">
      <c r="A124" s="129" t="s">
        <v>77</v>
      </c>
      <c r="B124" s="143">
        <v>2445</v>
      </c>
      <c r="C124" s="143">
        <v>3141</v>
      </c>
      <c r="D124" s="143">
        <v>3487</v>
      </c>
      <c r="E124" s="143">
        <v>7432</v>
      </c>
      <c r="F124" s="143">
        <f>SUM('[1]กลุ่มอายุรายอำเภอ53'!AD52:AM52)</f>
        <v>3716.7101553250113</v>
      </c>
      <c r="G124" s="143">
        <v>8661</v>
      </c>
      <c r="H124" s="143">
        <v>6287</v>
      </c>
      <c r="I124" s="143">
        <v>4293</v>
      </c>
      <c r="J124" s="143">
        <v>3408</v>
      </c>
      <c r="K124" s="42"/>
      <c r="M124" s="42"/>
    </row>
    <row r="125" spans="1:13" ht="21.75">
      <c r="A125" s="129" t="s">
        <v>97</v>
      </c>
      <c r="B125" s="143">
        <v>1617</v>
      </c>
      <c r="C125" s="143">
        <v>1941</v>
      </c>
      <c r="D125" s="143">
        <v>2079</v>
      </c>
      <c r="E125" s="143">
        <v>4293</v>
      </c>
      <c r="F125" s="143">
        <v>5362</v>
      </c>
      <c r="G125" s="143">
        <v>4886</v>
      </c>
      <c r="H125" s="143">
        <v>3309</v>
      </c>
      <c r="I125" s="143">
        <v>2405</v>
      </c>
      <c r="J125" s="153">
        <v>1967</v>
      </c>
      <c r="K125" s="42"/>
      <c r="M125" s="42"/>
    </row>
    <row r="126" spans="1:13" ht="21.75">
      <c r="A126" s="129" t="s">
        <v>98</v>
      </c>
      <c r="B126" s="143">
        <v>1511</v>
      </c>
      <c r="C126" s="143">
        <v>1980</v>
      </c>
      <c r="D126" s="143">
        <v>2066</v>
      </c>
      <c r="E126" s="143">
        <v>4014</v>
      </c>
      <c r="F126" s="143">
        <v>4974</v>
      </c>
      <c r="G126" s="143">
        <v>4224</v>
      </c>
      <c r="H126" s="143">
        <v>2996</v>
      </c>
      <c r="I126" s="154">
        <v>2181</v>
      </c>
      <c r="J126" s="143">
        <v>1750</v>
      </c>
      <c r="K126" s="155"/>
      <c r="L126" s="152"/>
      <c r="M126" s="42"/>
    </row>
    <row r="127" spans="1:13" ht="21.75">
      <c r="A127" s="129" t="s">
        <v>99</v>
      </c>
      <c r="B127" s="143">
        <v>1289</v>
      </c>
      <c r="C127" s="143">
        <v>1644</v>
      </c>
      <c r="D127" s="143">
        <v>1797</v>
      </c>
      <c r="E127" s="143">
        <v>3682</v>
      </c>
      <c r="F127" s="143">
        <v>4764</v>
      </c>
      <c r="G127" s="143">
        <v>4093</v>
      </c>
      <c r="H127" s="143">
        <v>2888</v>
      </c>
      <c r="I127" s="154">
        <v>2286</v>
      </c>
      <c r="J127" s="143">
        <v>1817</v>
      </c>
      <c r="K127" s="156"/>
      <c r="L127" s="152"/>
      <c r="M127" s="42"/>
    </row>
    <row r="128" spans="1:12" ht="21.75">
      <c r="A128" s="139" t="s">
        <v>38</v>
      </c>
      <c r="B128" s="144">
        <f aca="true" t="shared" si="4" ref="B128:J128">SUM(B108:B127)</f>
        <v>77740</v>
      </c>
      <c r="C128" s="144">
        <f t="shared" si="4"/>
        <v>98018</v>
      </c>
      <c r="D128" s="144">
        <f t="shared" si="4"/>
        <v>105844</v>
      </c>
      <c r="E128" s="144">
        <f t="shared" si="4"/>
        <v>205937</v>
      </c>
      <c r="F128" s="144">
        <f t="shared" si="4"/>
        <v>243938.710155325</v>
      </c>
      <c r="G128" s="144">
        <f t="shared" si="4"/>
        <v>228168</v>
      </c>
      <c r="H128" s="144">
        <f t="shared" si="4"/>
        <v>158864</v>
      </c>
      <c r="I128" s="157">
        <f t="shared" si="4"/>
        <v>106580</v>
      </c>
      <c r="J128" s="144">
        <f t="shared" si="4"/>
        <v>80621</v>
      </c>
      <c r="K128" s="158"/>
      <c r="L128" s="1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2:N26"/>
  <sheetViews>
    <sheetView zoomScalePageLayoutView="0" workbookViewId="0" topLeftCell="A1">
      <selection activeCell="P17" sqref="P17"/>
    </sheetView>
  </sheetViews>
  <sheetFormatPr defaultColWidth="9.140625" defaultRowHeight="21.75"/>
  <cols>
    <col min="1" max="1" width="2.28125" style="0" customWidth="1"/>
    <col min="7" max="7" width="11.421875" style="0" customWidth="1"/>
    <col min="8" max="8" width="9.7109375" style="0" bestFit="1" customWidth="1"/>
    <col min="9" max="9" width="9.140625" style="99" customWidth="1"/>
    <col min="10" max="10" width="5.421875" style="99" customWidth="1"/>
    <col min="11" max="11" width="8.140625" style="99" customWidth="1"/>
  </cols>
  <sheetData>
    <row r="2" spans="2:11" ht="23.25">
      <c r="B2" s="237" t="s">
        <v>1148</v>
      </c>
      <c r="C2" s="85"/>
      <c r="D2" s="86"/>
      <c r="E2" s="85"/>
      <c r="F2" s="86"/>
      <c r="G2" s="85"/>
      <c r="H2" s="86"/>
      <c r="I2" s="87"/>
      <c r="J2" s="6"/>
      <c r="K2" s="6"/>
    </row>
    <row r="3" spans="2:11" ht="23.25">
      <c r="B3" s="88"/>
      <c r="C3" s="85"/>
      <c r="D3" s="86"/>
      <c r="E3" s="85"/>
      <c r="F3" s="86"/>
      <c r="G3" s="85"/>
      <c r="H3" s="86"/>
      <c r="I3" s="89"/>
      <c r="J3" s="90"/>
      <c r="K3" s="6"/>
    </row>
    <row r="4" spans="2:11" ht="23.25">
      <c r="B4" s="233" t="s">
        <v>1062</v>
      </c>
      <c r="C4" s="238" t="s">
        <v>36</v>
      </c>
      <c r="D4" s="239"/>
      <c r="E4" s="238" t="s">
        <v>37</v>
      </c>
      <c r="F4" s="239"/>
      <c r="G4" s="238" t="s">
        <v>38</v>
      </c>
      <c r="H4" s="239"/>
      <c r="I4" s="89"/>
      <c r="J4" s="90"/>
      <c r="K4" s="6"/>
    </row>
    <row r="5" spans="2:11" ht="23.25">
      <c r="B5" s="234" t="s">
        <v>1063</v>
      </c>
      <c r="C5" s="235" t="s">
        <v>1064</v>
      </c>
      <c r="D5" s="236" t="s">
        <v>1065</v>
      </c>
      <c r="E5" s="235" t="s">
        <v>1064</v>
      </c>
      <c r="F5" s="236" t="s">
        <v>1065</v>
      </c>
      <c r="G5" s="235" t="s">
        <v>1064</v>
      </c>
      <c r="H5" s="236" t="s">
        <v>1065</v>
      </c>
      <c r="I5" s="91" t="s">
        <v>1064</v>
      </c>
      <c r="J5" s="92" t="s">
        <v>1065</v>
      </c>
      <c r="K5" s="12" t="s">
        <v>1066</v>
      </c>
    </row>
    <row r="6" spans="2:11" ht="23.25">
      <c r="B6" s="93" t="s">
        <v>1067</v>
      </c>
      <c r="C6" s="94">
        <v>36588.8604895609</v>
      </c>
      <c r="D6" s="95">
        <f>+C6*100/1308589</f>
        <v>2.7960544135370924</v>
      </c>
      <c r="E6" s="94">
        <v>34776.63931358264</v>
      </c>
      <c r="F6" s="95">
        <f>+E6*100/1308589</f>
        <v>2.657567755313749</v>
      </c>
      <c r="G6" s="94">
        <f aca="true" t="shared" si="0" ref="G6:H21">+C6+E6</f>
        <v>71365.49980314354</v>
      </c>
      <c r="H6" s="95">
        <f>+D6+F6</f>
        <v>5.453622168850842</v>
      </c>
      <c r="I6" s="87">
        <v>13410.2384906901</v>
      </c>
      <c r="J6" s="96">
        <f>+I6*100/G22</f>
        <v>1.0239105579785799</v>
      </c>
      <c r="K6" s="6" t="s">
        <v>1068</v>
      </c>
    </row>
    <row r="7" spans="2:11" ht="23.25">
      <c r="B7" s="93" t="s">
        <v>1069</v>
      </c>
      <c r="C7" s="94">
        <v>39506.07093191448</v>
      </c>
      <c r="D7" s="95">
        <f aca="true" t="shared" si="1" ref="D7:D22">+C7*100/1308589</f>
        <v>3.018982349073275</v>
      </c>
      <c r="E7" s="94">
        <v>37028.81202847699</v>
      </c>
      <c r="F7" s="95">
        <f aca="true" t="shared" si="2" ref="F7:F22">+E7*100/1308589</f>
        <v>2.8296747128760056</v>
      </c>
      <c r="G7" s="94">
        <f t="shared" si="0"/>
        <v>76534.88296039146</v>
      </c>
      <c r="H7" s="95">
        <f t="shared" si="0"/>
        <v>5.848657061949281</v>
      </c>
      <c r="I7" s="87">
        <f>SUM(G7:G8)</f>
        <v>171840.8752814653</v>
      </c>
      <c r="J7" s="96">
        <f>+I7*100/G22</f>
        <v>13.120548647596664</v>
      </c>
      <c r="K7" s="12" t="s">
        <v>1070</v>
      </c>
    </row>
    <row r="8" spans="2:11" ht="23.25">
      <c r="B8" s="93" t="s">
        <v>1071</v>
      </c>
      <c r="C8" s="94">
        <v>49172.09684245776</v>
      </c>
      <c r="D8" s="95">
        <f t="shared" si="1"/>
        <v>3.7576425327171292</v>
      </c>
      <c r="E8" s="94">
        <v>46133.895478616076</v>
      </c>
      <c r="F8" s="95">
        <f t="shared" si="2"/>
        <v>3.5254686902164147</v>
      </c>
      <c r="G8" s="94">
        <f t="shared" si="0"/>
        <v>95305.99232107383</v>
      </c>
      <c r="H8" s="95">
        <f t="shared" si="0"/>
        <v>7.2831112229335435</v>
      </c>
      <c r="I8" s="87">
        <f>SUM(G6:G8)</f>
        <v>243206.37508460885</v>
      </c>
      <c r="J8" s="96">
        <f>+I8*100/G22</f>
        <v>18.569511302107713</v>
      </c>
      <c r="K8" s="12" t="s">
        <v>1072</v>
      </c>
    </row>
    <row r="9" spans="2:14" ht="23.25">
      <c r="B9" s="93" t="s">
        <v>1073</v>
      </c>
      <c r="C9" s="94">
        <v>54330.53931795731</v>
      </c>
      <c r="D9" s="95">
        <f t="shared" si="1"/>
        <v>4.151841358742685</v>
      </c>
      <c r="E9" s="94">
        <v>50394.280272801465</v>
      </c>
      <c r="F9" s="95">
        <f t="shared" si="2"/>
        <v>3.8510395756651983</v>
      </c>
      <c r="G9" s="94">
        <f t="shared" si="0"/>
        <v>104724.81959075877</v>
      </c>
      <c r="H9" s="95">
        <f t="shared" si="0"/>
        <v>8.002880934407884</v>
      </c>
      <c r="I9" s="87"/>
      <c r="J9" s="96" t="s">
        <v>40</v>
      </c>
      <c r="K9" s="6"/>
      <c r="N9" s="97"/>
    </row>
    <row r="10" spans="2:11" ht="23.25">
      <c r="B10" s="93" t="s">
        <v>1074</v>
      </c>
      <c r="C10" s="94">
        <v>48895.146051484764</v>
      </c>
      <c r="D10" s="95">
        <f t="shared" si="1"/>
        <v>3.736478455151676</v>
      </c>
      <c r="E10" s="94">
        <v>46615.190374748636</v>
      </c>
      <c r="F10" s="95">
        <f t="shared" si="2"/>
        <v>3.5622483739927993</v>
      </c>
      <c r="G10" s="94">
        <f t="shared" si="0"/>
        <v>95510.3364262334</v>
      </c>
      <c r="H10" s="95">
        <f t="shared" si="0"/>
        <v>7.298726829144475</v>
      </c>
      <c r="I10" s="87"/>
      <c r="J10" s="96" t="s">
        <v>40</v>
      </c>
      <c r="K10" s="6"/>
    </row>
    <row r="11" spans="2:13" ht="23.25">
      <c r="B11" s="93" t="s">
        <v>1075</v>
      </c>
      <c r="C11" s="94">
        <v>53694.85054708431</v>
      </c>
      <c r="D11" s="95">
        <f t="shared" si="1"/>
        <v>4.103263174845907</v>
      </c>
      <c r="E11" s="94">
        <v>50488.478975701204</v>
      </c>
      <c r="F11" s="95">
        <f t="shared" si="2"/>
        <v>3.8582380698371455</v>
      </c>
      <c r="G11" s="94">
        <f t="shared" si="0"/>
        <v>104183.32952278551</v>
      </c>
      <c r="H11" s="95">
        <f t="shared" si="0"/>
        <v>7.961501244683053</v>
      </c>
      <c r="I11" s="87"/>
      <c r="J11" s="96" t="s">
        <v>40</v>
      </c>
      <c r="K11" s="6"/>
      <c r="M11" s="97"/>
    </row>
    <row r="12" spans="2:11" ht="23.25">
      <c r="B12" s="93" t="s">
        <v>1076</v>
      </c>
      <c r="C12" s="94">
        <v>57328.956112411106</v>
      </c>
      <c r="D12" s="95">
        <f t="shared" si="1"/>
        <v>4.380974936547006</v>
      </c>
      <c r="E12" s="94">
        <v>54658.544135251854</v>
      </c>
      <c r="F12" s="95">
        <f t="shared" si="2"/>
        <v>4.17690689248128</v>
      </c>
      <c r="G12" s="94">
        <f t="shared" si="0"/>
        <v>111987.50024766296</v>
      </c>
      <c r="H12" s="95">
        <f t="shared" si="0"/>
        <v>8.557881829028286</v>
      </c>
      <c r="I12" s="87">
        <f>SUM(E9:E14)</f>
        <v>323882.48857980967</v>
      </c>
      <c r="J12" s="96">
        <f>+I12*100/G22</f>
        <v>24.72936628468404</v>
      </c>
      <c r="K12" s="6" t="s">
        <v>1077</v>
      </c>
    </row>
    <row r="13" spans="2:13" ht="23.25">
      <c r="B13" s="93" t="s">
        <v>1079</v>
      </c>
      <c r="C13" s="94">
        <v>62789.77692971857</v>
      </c>
      <c r="D13" s="95">
        <f t="shared" si="1"/>
        <v>4.798280967493886</v>
      </c>
      <c r="E13" s="94">
        <v>61718.38240633956</v>
      </c>
      <c r="F13" s="95">
        <f t="shared" si="2"/>
        <v>4.716406939561586</v>
      </c>
      <c r="G13" s="94">
        <f t="shared" si="0"/>
        <v>124508.15933605813</v>
      </c>
      <c r="H13" s="95">
        <f t="shared" si="0"/>
        <v>9.514687907055471</v>
      </c>
      <c r="I13" s="87">
        <f>SUM(E12:E14)</f>
        <v>176384.53895655833</v>
      </c>
      <c r="J13" s="96">
        <f>+I13*100/G22</f>
        <v>13.467470532100158</v>
      </c>
      <c r="K13" s="6" t="s">
        <v>1080</v>
      </c>
      <c r="L13" s="97" t="s">
        <v>40</v>
      </c>
      <c r="M13" s="97"/>
    </row>
    <row r="14" spans="2:11" ht="23.25">
      <c r="B14" s="93" t="s">
        <v>1081</v>
      </c>
      <c r="C14" s="94">
        <v>59761.864176296265</v>
      </c>
      <c r="D14" s="95">
        <f t="shared" si="1"/>
        <v>4.566893361956754</v>
      </c>
      <c r="E14" s="94">
        <v>60007.612414966934</v>
      </c>
      <c r="F14" s="95">
        <f t="shared" si="2"/>
        <v>4.585672997019456</v>
      </c>
      <c r="G14" s="94">
        <f t="shared" si="0"/>
        <v>119769.4765912632</v>
      </c>
      <c r="H14" s="95">
        <f t="shared" si="0"/>
        <v>9.152566358976209</v>
      </c>
      <c r="I14" s="87">
        <f>SUM(E12:E17)</f>
        <v>303708.7728200889</v>
      </c>
      <c r="J14" s="96">
        <f>+I14*100/G22</f>
        <v>23.189044643545653</v>
      </c>
      <c r="K14" s="6" t="s">
        <v>1082</v>
      </c>
    </row>
    <row r="15" spans="2:13" ht="23.25">
      <c r="B15" s="93" t="s">
        <v>1083</v>
      </c>
      <c r="C15" s="94">
        <v>49213.49898793797</v>
      </c>
      <c r="D15" s="95">
        <f t="shared" si="1"/>
        <v>3.7608064096471825</v>
      </c>
      <c r="E15" s="94">
        <v>49974.94411150587</v>
      </c>
      <c r="F15" s="95">
        <f t="shared" si="2"/>
        <v>3.8189946661255654</v>
      </c>
      <c r="G15" s="94">
        <f t="shared" si="0"/>
        <v>99188.44309944384</v>
      </c>
      <c r="H15" s="95">
        <f t="shared" si="0"/>
        <v>7.579801075772748</v>
      </c>
      <c r="I15" s="87"/>
      <c r="J15" s="96" t="s">
        <v>40</v>
      </c>
      <c r="K15" s="96" t="s">
        <v>40</v>
      </c>
      <c r="M15" s="97"/>
    </row>
    <row r="16" spans="2:11" ht="23.25">
      <c r="B16" s="93" t="s">
        <v>1084</v>
      </c>
      <c r="C16" s="94">
        <v>41076.6827207635</v>
      </c>
      <c r="D16" s="95">
        <f t="shared" si="1"/>
        <v>3.139005655768427</v>
      </c>
      <c r="E16" s="94">
        <v>42649.72884945333</v>
      </c>
      <c r="F16" s="95">
        <f t="shared" si="2"/>
        <v>3.2592149903027865</v>
      </c>
      <c r="G16" s="94">
        <f t="shared" si="0"/>
        <v>83726.41157021682</v>
      </c>
      <c r="H16" s="95">
        <f t="shared" si="0"/>
        <v>6.398220646071214</v>
      </c>
      <c r="I16" s="87"/>
      <c r="J16" s="96" t="s">
        <v>40</v>
      </c>
      <c r="K16" s="6"/>
    </row>
    <row r="17" spans="2:13" ht="23.25">
      <c r="B17" s="93" t="s">
        <v>1085</v>
      </c>
      <c r="C17" s="94">
        <v>32487.25604872746</v>
      </c>
      <c r="D17" s="95">
        <f t="shared" si="1"/>
        <v>2.4826172349551663</v>
      </c>
      <c r="E17" s="94">
        <v>34699.56090257136</v>
      </c>
      <c r="F17" s="95">
        <f t="shared" si="2"/>
        <v>2.6516775628231137</v>
      </c>
      <c r="G17" s="94">
        <f t="shared" si="0"/>
        <v>67186.81695129882</v>
      </c>
      <c r="H17" s="95">
        <f t="shared" si="0"/>
        <v>5.13429479777828</v>
      </c>
      <c r="I17" s="87">
        <f>SUM(G9:G17)</f>
        <v>910785.2933357214</v>
      </c>
      <c r="J17" s="96">
        <f>+I17*100/G22</f>
        <v>69.5410956744344</v>
      </c>
      <c r="K17" s="6" t="s">
        <v>1086</v>
      </c>
      <c r="M17" s="97"/>
    </row>
    <row r="18" spans="2:11" ht="23.25">
      <c r="B18" s="93" t="s">
        <v>1087</v>
      </c>
      <c r="C18" s="94">
        <v>26613.777483984188</v>
      </c>
      <c r="D18" s="95">
        <f t="shared" si="1"/>
        <v>2.0337766467534255</v>
      </c>
      <c r="E18" s="94">
        <v>29671.20975548184</v>
      </c>
      <c r="F18" s="95">
        <f t="shared" si="2"/>
        <v>2.2674200803676205</v>
      </c>
      <c r="G18" s="94">
        <f t="shared" si="0"/>
        <v>56284.98723946603</v>
      </c>
      <c r="H18" s="95">
        <f t="shared" si="0"/>
        <v>4.301196727121046</v>
      </c>
      <c r="I18" s="87"/>
      <c r="J18" s="96" t="s">
        <v>40</v>
      </c>
      <c r="K18" s="6"/>
    </row>
    <row r="19" spans="2:13" ht="23.25">
      <c r="B19" s="93" t="s">
        <v>1088</v>
      </c>
      <c r="C19" s="94">
        <v>18162.67585702051</v>
      </c>
      <c r="D19" s="95">
        <f t="shared" si="1"/>
        <v>1.3879587752167035</v>
      </c>
      <c r="E19" s="94">
        <v>21533.692957673964</v>
      </c>
      <c r="F19" s="95">
        <f t="shared" si="2"/>
        <v>1.6455657932073373</v>
      </c>
      <c r="G19" s="94">
        <f t="shared" si="0"/>
        <v>39696.36881469448</v>
      </c>
      <c r="H19" s="95">
        <f t="shared" si="0"/>
        <v>3.033524568424041</v>
      </c>
      <c r="I19" s="87"/>
      <c r="J19" s="96" t="s">
        <v>40</v>
      </c>
      <c r="K19" s="6"/>
      <c r="M19" s="97"/>
    </row>
    <row r="20" spans="2:11" ht="23.25">
      <c r="B20" s="93" t="s">
        <v>1089</v>
      </c>
      <c r="C20" s="94">
        <v>11696.340747138047</v>
      </c>
      <c r="D20" s="95">
        <f t="shared" si="1"/>
        <v>0.8938131641896766</v>
      </c>
      <c r="E20" s="94">
        <v>15725.77129448039</v>
      </c>
      <c r="F20" s="95">
        <f t="shared" si="2"/>
        <v>1.2017349446220615</v>
      </c>
      <c r="G20" s="94">
        <f t="shared" si="0"/>
        <v>27422.112041618435</v>
      </c>
      <c r="H20" s="95">
        <f t="shared" si="0"/>
        <v>2.0955481088117383</v>
      </c>
      <c r="I20" s="87"/>
      <c r="J20" s="96" t="s">
        <v>40</v>
      </c>
      <c r="K20" s="6"/>
    </row>
    <row r="21" spans="2:11" ht="23.25">
      <c r="B21" s="93" t="s">
        <v>1090</v>
      </c>
      <c r="C21" s="94">
        <v>12584.606755542873</v>
      </c>
      <c r="D21" s="95">
        <f t="shared" si="1"/>
        <v>0.9616928428668491</v>
      </c>
      <c r="E21" s="94">
        <v>19728.256728347886</v>
      </c>
      <c r="F21" s="95">
        <f t="shared" si="2"/>
        <v>1.5075976283117072</v>
      </c>
      <c r="G21" s="94">
        <f t="shared" si="0"/>
        <v>32312.86348389076</v>
      </c>
      <c r="H21" s="95">
        <f t="shared" si="0"/>
        <v>2.469290471178556</v>
      </c>
      <c r="I21" s="87">
        <f>SUM(G18:G21)</f>
        <v>155716.33157966973</v>
      </c>
      <c r="J21" s="96">
        <f>+I21*100/G22</f>
        <v>11.88939302345788</v>
      </c>
      <c r="K21" s="6" t="s">
        <v>1078</v>
      </c>
    </row>
    <row r="22" spans="2:11" ht="23.25">
      <c r="B22" s="93" t="s">
        <v>38</v>
      </c>
      <c r="C22" s="94">
        <v>653903.0000000001</v>
      </c>
      <c r="D22" s="95">
        <f t="shared" si="1"/>
        <v>49.97008227946285</v>
      </c>
      <c r="E22" s="94">
        <v>655804.9999999999</v>
      </c>
      <c r="F22" s="95">
        <f t="shared" si="2"/>
        <v>50.11542967272381</v>
      </c>
      <c r="G22" s="94">
        <f>+C22+E22</f>
        <v>1309708</v>
      </c>
      <c r="H22" s="95">
        <f>+D22+F22</f>
        <v>100.08551195218666</v>
      </c>
      <c r="I22" s="87"/>
      <c r="J22" s="6"/>
      <c r="K22" s="6"/>
    </row>
    <row r="23" spans="2:11" ht="23.25">
      <c r="B23" s="88" t="s">
        <v>40</v>
      </c>
      <c r="C23" s="88">
        <v>653903.0000000001</v>
      </c>
      <c r="D23" s="88" t="s">
        <v>40</v>
      </c>
      <c r="E23" s="88">
        <v>655804.9999999999</v>
      </c>
      <c r="F23" s="88" t="s">
        <v>40</v>
      </c>
      <c r="G23" s="88" t="s">
        <v>40</v>
      </c>
      <c r="H23" s="88" t="s">
        <v>40</v>
      </c>
      <c r="I23" s="87" t="s">
        <v>40</v>
      </c>
      <c r="J23" s="98" t="s">
        <v>40</v>
      </c>
      <c r="K23" s="98" t="s">
        <v>40</v>
      </c>
    </row>
    <row r="24" spans="2:11" ht="23.25">
      <c r="B24" s="88" t="s">
        <v>1091</v>
      </c>
      <c r="C24" s="85"/>
      <c r="D24" s="86"/>
      <c r="E24" s="85"/>
      <c r="F24" s="86"/>
      <c r="G24" s="85"/>
      <c r="H24" s="86"/>
      <c r="I24" s="87"/>
      <c r="J24" s="6"/>
      <c r="K24" s="6"/>
    </row>
    <row r="25" spans="2:11" ht="23.25">
      <c r="B25" s="88" t="s">
        <v>1149</v>
      </c>
      <c r="C25" s="85"/>
      <c r="D25" s="86"/>
      <c r="E25" s="85"/>
      <c r="F25" s="86"/>
      <c r="G25" s="85"/>
      <c r="H25" s="86"/>
      <c r="I25" s="87"/>
      <c r="J25" s="6"/>
      <c r="K25" s="6"/>
    </row>
    <row r="26" spans="2:11" ht="23.25">
      <c r="B26" s="88"/>
      <c r="C26" s="85"/>
      <c r="D26" s="86"/>
      <c r="E26" s="85"/>
      <c r="F26" s="86"/>
      <c r="G26" s="85"/>
      <c r="H26" s="86"/>
      <c r="I26" s="87"/>
      <c r="J26" s="6"/>
      <c r="K26" s="6"/>
    </row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2:IV84"/>
  <sheetViews>
    <sheetView zoomScalePageLayoutView="0" workbookViewId="0" topLeftCell="A1">
      <selection activeCell="P15" sqref="P14:P15"/>
    </sheetView>
  </sheetViews>
  <sheetFormatPr defaultColWidth="4.8515625" defaultRowHeight="20.25" customHeight="1"/>
  <cols>
    <col min="1" max="1" width="1.1484375" style="100" customWidth="1"/>
    <col min="2" max="2" width="3.57421875" style="100" customWidth="1"/>
    <col min="3" max="3" width="10.140625" style="100" customWidth="1"/>
    <col min="4" max="4" width="4.8515625" style="100" customWidth="1"/>
    <col min="5" max="5" width="6.421875" style="100" customWidth="1"/>
    <col min="6" max="6" width="6.57421875" style="100" customWidth="1"/>
    <col min="7" max="105" width="4.8515625" style="100" customWidth="1"/>
    <col min="106" max="106" width="6.00390625" style="100" customWidth="1"/>
    <col min="107" max="107" width="7.421875" style="100" customWidth="1"/>
    <col min="108" max="108" width="6.140625" style="0" customWidth="1"/>
    <col min="109" max="109" width="10.140625" style="0" customWidth="1"/>
    <col min="110" max="110" width="4.8515625" style="0" customWidth="1"/>
    <col min="111" max="112" width="11.00390625" style="0" customWidth="1"/>
    <col min="113" max="113" width="11.00390625" style="42" customWidth="1"/>
    <col min="114" max="16384" width="4.8515625" style="100" customWidth="1"/>
  </cols>
  <sheetData>
    <row r="2" spans="2:113" s="231" customFormat="1" ht="20.25" customHeight="1">
      <c r="B2" s="231" t="s">
        <v>1143</v>
      </c>
      <c r="J2" s="231" t="s">
        <v>1144</v>
      </c>
      <c r="N2" s="231" t="s">
        <v>1092</v>
      </c>
      <c r="DD2" s="202"/>
      <c r="DE2" s="202"/>
      <c r="DF2" s="202"/>
      <c r="DG2" s="202"/>
      <c r="DH2" s="202"/>
      <c r="DI2" s="232"/>
    </row>
    <row r="3" spans="2:113" s="101" customFormat="1" ht="20.25" customHeight="1">
      <c r="B3" s="102"/>
      <c r="C3" s="103" t="s">
        <v>1093</v>
      </c>
      <c r="D3" s="104" t="s">
        <v>1094</v>
      </c>
      <c r="E3" s="104" t="s">
        <v>1095</v>
      </c>
      <c r="F3" s="104">
        <v>1</v>
      </c>
      <c r="G3" s="104">
        <v>2</v>
      </c>
      <c r="H3" s="104">
        <v>3</v>
      </c>
      <c r="I3" s="104">
        <v>4</v>
      </c>
      <c r="J3" s="104">
        <v>5</v>
      </c>
      <c r="K3" s="104">
        <v>6</v>
      </c>
      <c r="L3" s="104">
        <v>7</v>
      </c>
      <c r="M3" s="104">
        <v>8</v>
      </c>
      <c r="N3" s="104">
        <v>9</v>
      </c>
      <c r="O3" s="104">
        <v>10</v>
      </c>
      <c r="P3" s="104">
        <v>11</v>
      </c>
      <c r="Q3" s="104">
        <v>12</v>
      </c>
      <c r="R3" s="104">
        <v>13</v>
      </c>
      <c r="S3" s="104">
        <v>14</v>
      </c>
      <c r="T3" s="104">
        <v>15</v>
      </c>
      <c r="U3" s="104">
        <v>16</v>
      </c>
      <c r="V3" s="104">
        <v>17</v>
      </c>
      <c r="W3" s="104">
        <v>18</v>
      </c>
      <c r="X3" s="104">
        <v>19</v>
      </c>
      <c r="Y3" s="104">
        <v>20</v>
      </c>
      <c r="Z3" s="104">
        <v>21</v>
      </c>
      <c r="AA3" s="104">
        <v>22</v>
      </c>
      <c r="AB3" s="104">
        <v>23</v>
      </c>
      <c r="AC3" s="104">
        <v>24</v>
      </c>
      <c r="AD3" s="104">
        <v>25</v>
      </c>
      <c r="AE3" s="104">
        <v>26</v>
      </c>
      <c r="AF3" s="104">
        <v>27</v>
      </c>
      <c r="AG3" s="104">
        <v>28</v>
      </c>
      <c r="AH3" s="104">
        <v>29</v>
      </c>
      <c r="AI3" s="104">
        <v>30</v>
      </c>
      <c r="AJ3" s="104">
        <v>31</v>
      </c>
      <c r="AK3" s="104">
        <v>32</v>
      </c>
      <c r="AL3" s="104">
        <v>33</v>
      </c>
      <c r="AM3" s="104">
        <v>34</v>
      </c>
      <c r="AN3" s="104">
        <v>35</v>
      </c>
      <c r="AO3" s="104">
        <v>36</v>
      </c>
      <c r="AP3" s="104">
        <v>37</v>
      </c>
      <c r="AQ3" s="104">
        <v>38</v>
      </c>
      <c r="AR3" s="104">
        <v>39</v>
      </c>
      <c r="AS3" s="104">
        <v>40</v>
      </c>
      <c r="AT3" s="104">
        <v>41</v>
      </c>
      <c r="AU3" s="104">
        <v>42</v>
      </c>
      <c r="AV3" s="104">
        <v>43</v>
      </c>
      <c r="AW3" s="104">
        <v>44</v>
      </c>
      <c r="AX3" s="104">
        <v>45</v>
      </c>
      <c r="AY3" s="104">
        <v>46</v>
      </c>
      <c r="AZ3" s="104">
        <v>47</v>
      </c>
      <c r="BA3" s="104">
        <v>48</v>
      </c>
      <c r="BB3" s="104">
        <v>49</v>
      </c>
      <c r="BC3" s="104">
        <v>50</v>
      </c>
      <c r="BD3" s="104">
        <v>51</v>
      </c>
      <c r="BE3" s="104">
        <v>52</v>
      </c>
      <c r="BF3" s="104">
        <v>53</v>
      </c>
      <c r="BG3" s="104">
        <v>54</v>
      </c>
      <c r="BH3" s="104">
        <v>55</v>
      </c>
      <c r="BI3" s="104">
        <v>56</v>
      </c>
      <c r="BJ3" s="104">
        <v>57</v>
      </c>
      <c r="BK3" s="104">
        <v>58</v>
      </c>
      <c r="BL3" s="104">
        <v>59</v>
      </c>
      <c r="BM3" s="104">
        <v>60</v>
      </c>
      <c r="BN3" s="104">
        <v>61</v>
      </c>
      <c r="BO3" s="104">
        <v>62</v>
      </c>
      <c r="BP3" s="104">
        <v>63</v>
      </c>
      <c r="BQ3" s="104">
        <v>64</v>
      </c>
      <c r="BR3" s="104">
        <v>65</v>
      </c>
      <c r="BS3" s="104">
        <v>66</v>
      </c>
      <c r="BT3" s="104">
        <v>67</v>
      </c>
      <c r="BU3" s="104">
        <v>68</v>
      </c>
      <c r="BV3" s="104">
        <v>69</v>
      </c>
      <c r="BW3" s="104">
        <v>70</v>
      </c>
      <c r="BX3" s="104">
        <v>71</v>
      </c>
      <c r="BY3" s="104">
        <v>72</v>
      </c>
      <c r="BZ3" s="104">
        <v>73</v>
      </c>
      <c r="CA3" s="104">
        <v>74</v>
      </c>
      <c r="CB3" s="104">
        <v>75</v>
      </c>
      <c r="CC3" s="104">
        <v>76</v>
      </c>
      <c r="CD3" s="104">
        <v>77</v>
      </c>
      <c r="CE3" s="104">
        <v>78</v>
      </c>
      <c r="CF3" s="104">
        <v>79</v>
      </c>
      <c r="CG3" s="104">
        <v>80</v>
      </c>
      <c r="CH3" s="104">
        <v>81</v>
      </c>
      <c r="CI3" s="104">
        <v>82</v>
      </c>
      <c r="CJ3" s="104">
        <v>83</v>
      </c>
      <c r="CK3" s="104">
        <v>84</v>
      </c>
      <c r="CL3" s="104">
        <v>85</v>
      </c>
      <c r="CM3" s="104">
        <v>86</v>
      </c>
      <c r="CN3" s="104">
        <v>87</v>
      </c>
      <c r="CO3" s="104">
        <v>88</v>
      </c>
      <c r="CP3" s="104">
        <v>89</v>
      </c>
      <c r="CQ3" s="104">
        <v>90</v>
      </c>
      <c r="CR3" s="104">
        <v>91</v>
      </c>
      <c r="CS3" s="104">
        <v>92</v>
      </c>
      <c r="CT3" s="104">
        <v>93</v>
      </c>
      <c r="CU3" s="104">
        <v>94</v>
      </c>
      <c r="CV3" s="104">
        <v>95</v>
      </c>
      <c r="CW3" s="104">
        <v>96</v>
      </c>
      <c r="CX3" s="104">
        <v>97</v>
      </c>
      <c r="CY3" s="104">
        <v>98</v>
      </c>
      <c r="CZ3" s="104">
        <v>99</v>
      </c>
      <c r="DA3" s="104">
        <v>100</v>
      </c>
      <c r="DB3" s="104" t="s">
        <v>1096</v>
      </c>
      <c r="DC3" s="104" t="s">
        <v>38</v>
      </c>
      <c r="DD3"/>
      <c r="DE3"/>
      <c r="DF3"/>
      <c r="DG3"/>
      <c r="DH3"/>
      <c r="DI3" s="105"/>
    </row>
    <row r="4" spans="2:192" ht="20.25" customHeight="1">
      <c r="B4" s="106">
        <v>1</v>
      </c>
      <c r="C4" s="107" t="s">
        <v>57</v>
      </c>
      <c r="D4" s="108" t="s">
        <v>36</v>
      </c>
      <c r="E4" s="132">
        <v>780.5838195616635</v>
      </c>
      <c r="F4" s="132">
        <v>836.0516620369755</v>
      </c>
      <c r="G4" s="132">
        <v>877.4004173367535</v>
      </c>
      <c r="H4" s="132">
        <v>884.4599609245205</v>
      </c>
      <c r="I4" s="132">
        <v>873.3663924294581</v>
      </c>
      <c r="J4" s="132">
        <v>927.8257286779462</v>
      </c>
      <c r="K4" s="132">
        <v>927.8257286779462</v>
      </c>
      <c r="L4" s="132">
        <v>960.0979279363096</v>
      </c>
      <c r="M4" s="132">
        <v>896.5620356464068</v>
      </c>
      <c r="N4" s="132">
        <v>998.4211645556161</v>
      </c>
      <c r="O4" s="132">
        <v>1031.7018700408032</v>
      </c>
      <c r="P4" s="132">
        <v>1119.4419117744787</v>
      </c>
      <c r="Q4" s="132">
        <v>1212.2244846422732</v>
      </c>
      <c r="R4" s="132">
        <v>1324.168675819721</v>
      </c>
      <c r="S4" s="132">
        <v>1336.2707505416074</v>
      </c>
      <c r="T4" s="132">
        <v>1367.6119524389503</v>
      </c>
      <c r="U4" s="132">
        <v>1234.2112333253967</v>
      </c>
      <c r="V4" s="132">
        <v>1298.3657776319149</v>
      </c>
      <c r="W4" s="132">
        <v>1231.1562550250862</v>
      </c>
      <c r="X4" s="132">
        <v>1176.1666456194994</v>
      </c>
      <c r="Y4" s="132">
        <v>1148.6718409167058</v>
      </c>
      <c r="Z4" s="132">
        <v>1192.4598632211548</v>
      </c>
      <c r="AA4" s="132">
        <v>1156.8184497175334</v>
      </c>
      <c r="AB4" s="132">
        <v>1148.6718409167058</v>
      </c>
      <c r="AC4" s="132">
        <v>1215.8813635235344</v>
      </c>
      <c r="AD4" s="132">
        <v>1231.1562550250862</v>
      </c>
      <c r="AE4" s="132">
        <v>1218.9363418238447</v>
      </c>
      <c r="AF4" s="132">
        <v>1253.5594292273624</v>
      </c>
      <c r="AG4" s="132">
        <v>1147.6535148166024</v>
      </c>
      <c r="AH4" s="132">
        <v>1164.9650585183613</v>
      </c>
      <c r="AI4" s="132">
        <v>1258.6510597278798</v>
      </c>
      <c r="AJ4" s="132">
        <v>1209.7714069229137</v>
      </c>
      <c r="AK4" s="132">
        <v>1225.0462984244655</v>
      </c>
      <c r="AL4" s="132">
        <v>1239.302863825914</v>
      </c>
      <c r="AM4" s="132">
        <v>1210.789733023017</v>
      </c>
      <c r="AN4" s="132">
        <v>1284.1092122304663</v>
      </c>
      <c r="AO4" s="132">
        <v>1411.3999747433993</v>
      </c>
      <c r="AP4" s="132">
        <v>1347.245430436881</v>
      </c>
      <c r="AQ4" s="132">
        <v>1367.6119524389503</v>
      </c>
      <c r="AR4" s="132">
        <v>1543.7823677568492</v>
      </c>
      <c r="AS4" s="132">
        <v>1437.8764533460892</v>
      </c>
      <c r="AT4" s="132">
        <v>1317.7139735338806</v>
      </c>
      <c r="AU4" s="132">
        <v>1343.1721260364673</v>
      </c>
      <c r="AV4" s="132">
        <v>1354.3737131376054</v>
      </c>
      <c r="AW4" s="132">
        <v>1289.2008427309836</v>
      </c>
      <c r="AX4" s="132">
        <v>1253.5594292273624</v>
      </c>
      <c r="AY4" s="132">
        <v>1281.054233930156</v>
      </c>
      <c r="AZ4" s="132">
        <v>1237.266211625707</v>
      </c>
      <c r="BA4" s="132">
        <v>1172.0933412190855</v>
      </c>
      <c r="BB4" s="132">
        <v>1157.836775817637</v>
      </c>
      <c r="BC4" s="132">
        <v>1063.132448508015</v>
      </c>
      <c r="BD4" s="132">
        <v>1066.1874268083254</v>
      </c>
      <c r="BE4" s="132">
        <v>1019.3444262035661</v>
      </c>
      <c r="BF4" s="132">
        <v>947.0432730962202</v>
      </c>
      <c r="BG4" s="132">
        <v>1026.4727089042904</v>
      </c>
      <c r="BH4" s="132">
        <v>909.3652073923921</v>
      </c>
      <c r="BI4" s="132">
        <v>843.174010885667</v>
      </c>
      <c r="BJ4" s="132">
        <v>757.6346184769762</v>
      </c>
      <c r="BK4" s="132">
        <v>705.6999873716996</v>
      </c>
      <c r="BL4" s="132">
        <v>732.1764659743897</v>
      </c>
      <c r="BM4" s="132">
        <v>742.3510228538833</v>
      </c>
      <c r="BN4" s="132">
        <v>635.4363374972098</v>
      </c>
      <c r="BO4" s="132">
        <v>611.2292389258876</v>
      </c>
      <c r="BP4" s="132">
        <v>674.7728726756085</v>
      </c>
      <c r="BQ4" s="132">
        <v>572.9013328546273</v>
      </c>
      <c r="BR4" s="132">
        <v>548.6942342833049</v>
      </c>
      <c r="BS4" s="132">
        <v>463.969389283677</v>
      </c>
      <c r="BT4" s="132">
        <v>376.21865696263376</v>
      </c>
      <c r="BU4" s="132">
        <v>404.46027196250975</v>
      </c>
      <c r="BV4" s="132">
        <v>332.8476053556813</v>
      </c>
      <c r="BW4" s="132">
        <v>296.5369574986979</v>
      </c>
      <c r="BX4" s="132">
        <v>316.70953964146645</v>
      </c>
      <c r="BY4" s="132">
        <v>312.6750232129128</v>
      </c>
      <c r="BZ4" s="132">
        <v>225.93291999900794</v>
      </c>
      <c r="CA4" s="132">
        <v>216.85525803476207</v>
      </c>
      <c r="CB4" s="132">
        <v>160.3720280350101</v>
      </c>
      <c r="CC4" s="132">
        <v>201.72582142768564</v>
      </c>
      <c r="CD4" s="132">
        <v>169.44968999925595</v>
      </c>
      <c r="CE4" s="132">
        <v>173.48420642780965</v>
      </c>
      <c r="CF4" s="132">
        <v>104.89742714239654</v>
      </c>
      <c r="CG4" s="132">
        <v>80.69032857107426</v>
      </c>
      <c r="CH4" s="132">
        <v>99.8542816067044</v>
      </c>
      <c r="CI4" s="132">
        <v>97.83702339242754</v>
      </c>
      <c r="CJ4" s="132">
        <v>57.49185910689041</v>
      </c>
      <c r="CK4" s="132">
        <v>58.50048821402884</v>
      </c>
      <c r="CL4" s="132">
        <v>51.440084464059844</v>
      </c>
      <c r="CM4" s="132">
        <v>42.36242249981399</v>
      </c>
      <c r="CN4" s="132">
        <v>23.19846946418385</v>
      </c>
      <c r="CO4" s="132">
        <v>28.241614999875992</v>
      </c>
      <c r="CP4" s="132">
        <v>23.19846946418385</v>
      </c>
      <c r="CQ4" s="132">
        <v>21.181211249906994</v>
      </c>
      <c r="CR4" s="132">
        <v>9.077661964245854</v>
      </c>
      <c r="CS4" s="132">
        <v>12.103549285661138</v>
      </c>
      <c r="CT4" s="132">
        <v>7.060403749968998</v>
      </c>
      <c r="CU4" s="132">
        <v>6.051774642830569</v>
      </c>
      <c r="CV4" s="132">
        <v>5.043145535692141</v>
      </c>
      <c r="CW4" s="132">
        <v>7.060403749968998</v>
      </c>
      <c r="CX4" s="132">
        <v>4.034516428553713</v>
      </c>
      <c r="CY4" s="132">
        <v>2.0172582142768567</v>
      </c>
      <c r="CZ4" s="132">
        <v>3.0258873214152846</v>
      </c>
      <c r="DA4" s="132">
        <v>4.034516428553713</v>
      </c>
      <c r="DB4" s="132">
        <v>23.19846946418385</v>
      </c>
      <c r="DC4" s="132">
        <v>76393.00000000003</v>
      </c>
      <c r="DD4" t="s">
        <v>40</v>
      </c>
      <c r="DE4" t="s">
        <v>40</v>
      </c>
      <c r="DF4" t="s">
        <v>40</v>
      </c>
      <c r="DG4" t="s">
        <v>40</v>
      </c>
      <c r="DH4" t="s">
        <v>40</v>
      </c>
      <c r="DI4" s="42" t="s">
        <v>40</v>
      </c>
      <c r="DJ4" s="100" t="s">
        <v>40</v>
      </c>
      <c r="DK4" s="100" t="s">
        <v>40</v>
      </c>
      <c r="DL4" s="100" t="s">
        <v>40</v>
      </c>
      <c r="DM4" s="100" t="s">
        <v>40</v>
      </c>
      <c r="DN4" s="100" t="s">
        <v>40</v>
      </c>
      <c r="DO4" s="100" t="s">
        <v>40</v>
      </c>
      <c r="DP4" s="100" t="s">
        <v>40</v>
      </c>
      <c r="DQ4" s="100" t="s">
        <v>40</v>
      </c>
      <c r="DR4" s="100" t="s">
        <v>40</v>
      </c>
      <c r="DS4" s="100" t="s">
        <v>40</v>
      </c>
      <c r="DT4" s="100" t="s">
        <v>40</v>
      </c>
      <c r="DU4" s="100" t="s">
        <v>40</v>
      </c>
      <c r="DV4" s="100" t="s">
        <v>40</v>
      </c>
      <c r="DW4" s="100" t="s">
        <v>40</v>
      </c>
      <c r="DX4" s="100" t="s">
        <v>40</v>
      </c>
      <c r="DY4" s="100" t="s">
        <v>40</v>
      </c>
      <c r="DZ4" s="100" t="s">
        <v>40</v>
      </c>
      <c r="EA4" s="100" t="s">
        <v>40</v>
      </c>
      <c r="EB4" s="100" t="s">
        <v>40</v>
      </c>
      <c r="EC4" s="100" t="s">
        <v>40</v>
      </c>
      <c r="ED4" s="100" t="s">
        <v>40</v>
      </c>
      <c r="EE4" s="100" t="s">
        <v>40</v>
      </c>
      <c r="EF4" s="100" t="s">
        <v>40</v>
      </c>
      <c r="EG4" s="100" t="s">
        <v>40</v>
      </c>
      <c r="EH4" s="100" t="s">
        <v>40</v>
      </c>
      <c r="EI4" s="100" t="s">
        <v>40</v>
      </c>
      <c r="EJ4" s="100" t="s">
        <v>40</v>
      </c>
      <c r="EK4" s="100" t="s">
        <v>40</v>
      </c>
      <c r="EL4" s="100" t="s">
        <v>40</v>
      </c>
      <c r="EM4" s="100" t="s">
        <v>40</v>
      </c>
      <c r="EN4" s="100" t="s">
        <v>40</v>
      </c>
      <c r="EO4" s="100" t="s">
        <v>40</v>
      </c>
      <c r="EP4" s="100" t="s">
        <v>40</v>
      </c>
      <c r="EQ4" s="100" t="s">
        <v>40</v>
      </c>
      <c r="ER4" s="100" t="s">
        <v>40</v>
      </c>
      <c r="ES4" s="100" t="s">
        <v>40</v>
      </c>
      <c r="ET4" s="100" t="s">
        <v>40</v>
      </c>
      <c r="EU4" s="100" t="s">
        <v>40</v>
      </c>
      <c r="EV4" s="100" t="s">
        <v>40</v>
      </c>
      <c r="EW4" s="100" t="s">
        <v>40</v>
      </c>
      <c r="EX4" s="100" t="s">
        <v>40</v>
      </c>
      <c r="EY4" s="100" t="s">
        <v>40</v>
      </c>
      <c r="EZ4" s="100" t="s">
        <v>40</v>
      </c>
      <c r="FA4" s="100" t="s">
        <v>40</v>
      </c>
      <c r="FB4" s="100" t="s">
        <v>40</v>
      </c>
      <c r="FC4" s="100" t="s">
        <v>40</v>
      </c>
      <c r="FD4" s="100" t="s">
        <v>40</v>
      </c>
      <c r="FE4" s="100" t="s">
        <v>40</v>
      </c>
      <c r="FF4" s="100" t="s">
        <v>40</v>
      </c>
      <c r="FG4" s="100" t="s">
        <v>40</v>
      </c>
      <c r="FH4" s="100" t="s">
        <v>40</v>
      </c>
      <c r="FI4" s="100" t="s">
        <v>40</v>
      </c>
      <c r="FJ4" s="100" t="s">
        <v>40</v>
      </c>
      <c r="FK4" s="100" t="s">
        <v>40</v>
      </c>
      <c r="FL4" s="100" t="s">
        <v>40</v>
      </c>
      <c r="FM4" s="100" t="s">
        <v>40</v>
      </c>
      <c r="FN4" s="100" t="s">
        <v>40</v>
      </c>
      <c r="FO4" s="100" t="s">
        <v>40</v>
      </c>
      <c r="FP4" s="100" t="s">
        <v>40</v>
      </c>
      <c r="FQ4" s="100" t="s">
        <v>40</v>
      </c>
      <c r="FR4" s="100" t="s">
        <v>40</v>
      </c>
      <c r="FS4" s="100" t="s">
        <v>40</v>
      </c>
      <c r="FT4" s="100" t="s">
        <v>40</v>
      </c>
      <c r="FU4" s="100" t="s">
        <v>40</v>
      </c>
      <c r="FV4" s="100" t="s">
        <v>40</v>
      </c>
      <c r="FW4" s="100" t="s">
        <v>40</v>
      </c>
      <c r="FX4" s="100" t="s">
        <v>40</v>
      </c>
      <c r="FY4" s="100" t="s">
        <v>40</v>
      </c>
      <c r="FZ4" s="100" t="s">
        <v>40</v>
      </c>
      <c r="GA4" s="100" t="s">
        <v>40</v>
      </c>
      <c r="GB4" s="100" t="s">
        <v>40</v>
      </c>
      <c r="GC4" s="100" t="s">
        <v>40</v>
      </c>
      <c r="GD4" s="100" t="s">
        <v>40</v>
      </c>
      <c r="GE4" s="100" t="s">
        <v>40</v>
      </c>
      <c r="GF4" s="100" t="s">
        <v>40</v>
      </c>
      <c r="GG4" s="100" t="s">
        <v>40</v>
      </c>
      <c r="GH4" s="100" t="s">
        <v>40</v>
      </c>
      <c r="GI4" s="100" t="s">
        <v>40</v>
      </c>
      <c r="GJ4" s="100" t="s">
        <v>40</v>
      </c>
    </row>
    <row r="5" spans="2:107" ht="20.25" customHeight="1">
      <c r="B5" s="110"/>
      <c r="C5" s="111"/>
      <c r="D5" s="108" t="s">
        <v>37</v>
      </c>
      <c r="E5" s="132">
        <v>713.100120011235</v>
      </c>
      <c r="F5" s="132">
        <v>770.3490028853765</v>
      </c>
      <c r="G5" s="132">
        <v>757.2922401246074</v>
      </c>
      <c r="H5" s="132">
        <v>857.7288767459081</v>
      </c>
      <c r="I5" s="132">
        <v>846.680846717565</v>
      </c>
      <c r="J5" s="132">
        <v>831.61535122437</v>
      </c>
      <c r="K5" s="132">
        <v>885.8511349998723</v>
      </c>
      <c r="L5" s="132">
        <v>893.8860659295764</v>
      </c>
      <c r="M5" s="132">
        <v>867.7725404080383</v>
      </c>
      <c r="N5" s="132">
        <v>850.6983121824171</v>
      </c>
      <c r="O5" s="132">
        <v>1020.4362280724152</v>
      </c>
      <c r="P5" s="132">
        <v>1092.750606439752</v>
      </c>
      <c r="Q5" s="132">
        <v>1173.0999157367924</v>
      </c>
      <c r="R5" s="132">
        <v>1260.479789597324</v>
      </c>
      <c r="S5" s="132">
        <v>1362.9251589510507</v>
      </c>
      <c r="T5" s="132">
        <v>1297.4820172559857</v>
      </c>
      <c r="U5" s="132">
        <v>1255.0079371899285</v>
      </c>
      <c r="V5" s="132">
        <v>1255.0079371899285</v>
      </c>
      <c r="W5" s="132">
        <v>1138.7098608185813</v>
      </c>
      <c r="X5" s="132">
        <v>1152.8678875072671</v>
      </c>
      <c r="Y5" s="132">
        <v>1109.3825198205896</v>
      </c>
      <c r="Z5" s="132">
        <v>1027.4682225503363</v>
      </c>
      <c r="AA5" s="132">
        <v>1031.513373032818</v>
      </c>
      <c r="AB5" s="132">
        <v>1132.642135094859</v>
      </c>
      <c r="AC5" s="132">
        <v>1171.0710646784346</v>
      </c>
      <c r="AD5" s="132">
        <v>1099.2696436143854</v>
      </c>
      <c r="AE5" s="132">
        <v>1106.3486569587283</v>
      </c>
      <c r="AF5" s="132">
        <v>1187.2516666083611</v>
      </c>
      <c r="AG5" s="132">
        <v>1239.8386228806223</v>
      </c>
      <c r="AH5" s="132">
        <v>1197.364542814565</v>
      </c>
      <c r="AI5" s="132">
        <v>1188.2629542289815</v>
      </c>
      <c r="AJ5" s="132">
        <v>1260.0643752930305</v>
      </c>
      <c r="AK5" s="132">
        <v>1215.5677199857325</v>
      </c>
      <c r="AL5" s="132">
        <v>1212.5338571238713</v>
      </c>
      <c r="AM5" s="132">
        <v>1271.188539119855</v>
      </c>
      <c r="AN5" s="132">
        <v>1313.6626191859123</v>
      </c>
      <c r="AO5" s="132">
        <v>1383.4414650087206</v>
      </c>
      <c r="AP5" s="132">
        <v>1481.5363642089003</v>
      </c>
      <c r="AQ5" s="132">
        <v>1410.7462307654716</v>
      </c>
      <c r="AR5" s="132">
        <v>1493.6718156563452</v>
      </c>
      <c r="AS5" s="132">
        <v>1436.0284212809818</v>
      </c>
      <c r="AT5" s="132">
        <v>1466.3670498995941</v>
      </c>
      <c r="AU5" s="132">
        <v>1471.423488002696</v>
      </c>
      <c r="AV5" s="132">
        <v>1410.7462307654716</v>
      </c>
      <c r="AW5" s="132">
        <v>1351.0802611488675</v>
      </c>
      <c r="AX5" s="132">
        <v>1372.317301181896</v>
      </c>
      <c r="AY5" s="132">
        <v>1367.260863078794</v>
      </c>
      <c r="AZ5" s="132">
        <v>1279.2788400848183</v>
      </c>
      <c r="BA5" s="132">
        <v>1259.0530876724101</v>
      </c>
      <c r="BB5" s="132">
        <v>1252.9853619486876</v>
      </c>
      <c r="BC5" s="132">
        <v>1145.7888741629242</v>
      </c>
      <c r="BD5" s="132">
        <v>1175.1162151609162</v>
      </c>
      <c r="BE5" s="132">
        <v>1026.456934929716</v>
      </c>
      <c r="BF5" s="132">
        <v>1102.3035064762466</v>
      </c>
      <c r="BG5" s="132">
        <v>1013.3101958616505</v>
      </c>
      <c r="BH5" s="132">
        <v>1025.4456473090954</v>
      </c>
      <c r="BI5" s="132">
        <v>900.0459823521646</v>
      </c>
      <c r="BJ5" s="132">
        <v>885.8879556634789</v>
      </c>
      <c r="BK5" s="132">
        <v>822.1768355643932</v>
      </c>
      <c r="BL5" s="132">
        <v>813.0752469788094</v>
      </c>
      <c r="BM5" s="132">
        <v>791.5150361984912</v>
      </c>
      <c r="BN5" s="132">
        <v>816.6265538443823</v>
      </c>
      <c r="BO5" s="132">
        <v>715.1760225549818</v>
      </c>
      <c r="BP5" s="132">
        <v>740.2875402008731</v>
      </c>
      <c r="BQ5" s="132">
        <v>672.9886729098846</v>
      </c>
      <c r="BR5" s="132">
        <v>660.9351444398568</v>
      </c>
      <c r="BS5" s="132">
        <v>528.3463312695512</v>
      </c>
      <c r="BT5" s="132">
        <v>477.1188352719331</v>
      </c>
      <c r="BU5" s="132">
        <v>550.4444667979354</v>
      </c>
      <c r="BV5" s="132">
        <v>441.9627105676854</v>
      </c>
      <c r="BW5" s="132">
        <v>441.9627105676854</v>
      </c>
      <c r="BX5" s="132">
        <v>378.68168610003954</v>
      </c>
      <c r="BY5" s="132">
        <v>391.739675275903</v>
      </c>
      <c r="BZ5" s="132">
        <v>340.5121792782849</v>
      </c>
      <c r="CA5" s="132">
        <v>321.4274258674076</v>
      </c>
      <c r="CB5" s="132">
        <v>252.11963716474781</v>
      </c>
      <c r="CC5" s="132">
        <v>304.3515938682016</v>
      </c>
      <c r="CD5" s="132">
        <v>256.13747998809043</v>
      </c>
      <c r="CE5" s="132">
        <v>240.06610869472004</v>
      </c>
      <c r="CF5" s="132">
        <v>196.87429834378713</v>
      </c>
      <c r="CG5" s="132">
        <v>155.69140940452556</v>
      </c>
      <c r="CH5" s="132">
        <v>137.61111669948386</v>
      </c>
      <c r="CI5" s="132">
        <v>140.6244988169908</v>
      </c>
      <c r="CJ5" s="132">
        <v>112.49959905359265</v>
      </c>
      <c r="CK5" s="132">
        <v>106.47283481857876</v>
      </c>
      <c r="CL5" s="132">
        <v>74.33009223183801</v>
      </c>
      <c r="CM5" s="132">
        <v>67.29886729098847</v>
      </c>
      <c r="CN5" s="132">
        <v>54.24087811512503</v>
      </c>
      <c r="CO5" s="132">
        <v>57.25426023263198</v>
      </c>
      <c r="CP5" s="132">
        <v>38.16950682175465</v>
      </c>
      <c r="CQ5" s="132">
        <v>39.1739675275903</v>
      </c>
      <c r="CR5" s="132">
        <v>21.09367482254862</v>
      </c>
      <c r="CS5" s="132">
        <v>25.11151764589122</v>
      </c>
      <c r="CT5" s="132">
        <v>11.049067764192136</v>
      </c>
      <c r="CU5" s="132">
        <v>10.044607058356487</v>
      </c>
      <c r="CV5" s="132">
        <v>6.026764235013892</v>
      </c>
      <c r="CW5" s="132">
        <v>12.053528470027784</v>
      </c>
      <c r="CX5" s="132">
        <v>7.03122494084954</v>
      </c>
      <c r="CY5" s="132">
        <v>6.026764235013892</v>
      </c>
      <c r="CZ5" s="132">
        <v>0</v>
      </c>
      <c r="DA5" s="132">
        <v>4.017842823342595</v>
      </c>
      <c r="DB5" s="132">
        <v>42.18734964509724</v>
      </c>
      <c r="DC5" s="132">
        <v>79040</v>
      </c>
    </row>
    <row r="6" spans="2:107" ht="20.25" customHeight="1">
      <c r="B6" s="112"/>
      <c r="C6" s="113"/>
      <c r="D6" s="108" t="s">
        <v>38</v>
      </c>
      <c r="E6" s="132">
        <f>SUM(E4:E5)</f>
        <v>1493.6839395728985</v>
      </c>
      <c r="F6" s="132">
        <f aca="true" t="shared" si="0" ref="F6:BQ6">SUM(F4:F5)</f>
        <v>1606.400664922352</v>
      </c>
      <c r="G6" s="132">
        <f t="shared" si="0"/>
        <v>1634.6926574613608</v>
      </c>
      <c r="H6" s="132">
        <f t="shared" si="0"/>
        <v>1742.1888376704287</v>
      </c>
      <c r="I6" s="132">
        <f t="shared" si="0"/>
        <v>1720.047239147023</v>
      </c>
      <c r="J6" s="132">
        <f t="shared" si="0"/>
        <v>1759.4410799023162</v>
      </c>
      <c r="K6" s="132">
        <f t="shared" si="0"/>
        <v>1813.6768636778186</v>
      </c>
      <c r="L6" s="132">
        <f t="shared" si="0"/>
        <v>1853.983993865886</v>
      </c>
      <c r="M6" s="132">
        <f t="shared" si="0"/>
        <v>1764.334576054445</v>
      </c>
      <c r="N6" s="132">
        <f t="shared" si="0"/>
        <v>1849.1194767380332</v>
      </c>
      <c r="O6" s="132">
        <f t="shared" si="0"/>
        <v>2052.1380981132183</v>
      </c>
      <c r="P6" s="132">
        <f t="shared" si="0"/>
        <v>2212.1925182142304</v>
      </c>
      <c r="Q6" s="132">
        <f t="shared" si="0"/>
        <v>2385.3244003790655</v>
      </c>
      <c r="R6" s="132">
        <f t="shared" si="0"/>
        <v>2584.6484654170454</v>
      </c>
      <c r="S6" s="132">
        <f t="shared" si="0"/>
        <v>2699.195909492658</v>
      </c>
      <c r="T6" s="132">
        <f t="shared" si="0"/>
        <v>2665.0939696949363</v>
      </c>
      <c r="U6" s="132">
        <f t="shared" si="0"/>
        <v>2489.2191705153255</v>
      </c>
      <c r="V6" s="132">
        <f t="shared" si="0"/>
        <v>2553.3737148218434</v>
      </c>
      <c r="W6" s="132">
        <f t="shared" si="0"/>
        <v>2369.8661158436676</v>
      </c>
      <c r="X6" s="132">
        <f t="shared" si="0"/>
        <v>2329.0345331267663</v>
      </c>
      <c r="Y6" s="132">
        <f t="shared" si="0"/>
        <v>2258.0543607372956</v>
      </c>
      <c r="Z6" s="132">
        <f t="shared" si="0"/>
        <v>2219.928085771491</v>
      </c>
      <c r="AA6" s="132">
        <f t="shared" si="0"/>
        <v>2188.3318227503514</v>
      </c>
      <c r="AB6" s="132">
        <f t="shared" si="0"/>
        <v>2281.3139760115646</v>
      </c>
      <c r="AC6" s="132">
        <f t="shared" si="0"/>
        <v>2386.9524282019693</v>
      </c>
      <c r="AD6" s="132">
        <f t="shared" si="0"/>
        <v>2330.4258986394716</v>
      </c>
      <c r="AE6" s="132">
        <f t="shared" si="0"/>
        <v>2325.284998782573</v>
      </c>
      <c r="AF6" s="132">
        <f t="shared" si="0"/>
        <v>2440.811095835724</v>
      </c>
      <c r="AG6" s="132">
        <f t="shared" si="0"/>
        <v>2387.4921376972247</v>
      </c>
      <c r="AH6" s="132">
        <f t="shared" si="0"/>
        <v>2362.3296013329264</v>
      </c>
      <c r="AI6" s="132">
        <f t="shared" si="0"/>
        <v>2446.9140139568613</v>
      </c>
      <c r="AJ6" s="132">
        <f t="shared" si="0"/>
        <v>2469.835782215944</v>
      </c>
      <c r="AK6" s="132">
        <f t="shared" si="0"/>
        <v>2440.614018410198</v>
      </c>
      <c r="AL6" s="132">
        <f t="shared" si="0"/>
        <v>2451.8367209497856</v>
      </c>
      <c r="AM6" s="132">
        <f t="shared" si="0"/>
        <v>2481.978272142872</v>
      </c>
      <c r="AN6" s="132">
        <f t="shared" si="0"/>
        <v>2597.7718314163785</v>
      </c>
      <c r="AO6" s="132">
        <f t="shared" si="0"/>
        <v>2794.84143975212</v>
      </c>
      <c r="AP6" s="132">
        <f t="shared" si="0"/>
        <v>2828.7817946457812</v>
      </c>
      <c r="AQ6" s="132">
        <f t="shared" si="0"/>
        <v>2778.358183204422</v>
      </c>
      <c r="AR6" s="132">
        <f t="shared" si="0"/>
        <v>3037.454183413194</v>
      </c>
      <c r="AS6" s="132">
        <f t="shared" si="0"/>
        <v>2873.904874627071</v>
      </c>
      <c r="AT6" s="132">
        <f t="shared" si="0"/>
        <v>2784.081023433475</v>
      </c>
      <c r="AU6" s="132">
        <f t="shared" si="0"/>
        <v>2814.5956140391636</v>
      </c>
      <c r="AV6" s="132">
        <f t="shared" si="0"/>
        <v>2765.119943903077</v>
      </c>
      <c r="AW6" s="132">
        <f t="shared" si="0"/>
        <v>2640.281103879851</v>
      </c>
      <c r="AX6" s="132">
        <f t="shared" si="0"/>
        <v>2625.8767304092585</v>
      </c>
      <c r="AY6" s="132">
        <f t="shared" si="0"/>
        <v>2648.31509700895</v>
      </c>
      <c r="AZ6" s="132">
        <f t="shared" si="0"/>
        <v>2516.5450517105255</v>
      </c>
      <c r="BA6" s="132">
        <f t="shared" si="0"/>
        <v>2431.146428891496</v>
      </c>
      <c r="BB6" s="132">
        <f t="shared" si="0"/>
        <v>2410.822137766325</v>
      </c>
      <c r="BC6" s="132">
        <f t="shared" si="0"/>
        <v>2208.921322670939</v>
      </c>
      <c r="BD6" s="132">
        <f t="shared" si="0"/>
        <v>2241.3036419692417</v>
      </c>
      <c r="BE6" s="132">
        <f t="shared" si="0"/>
        <v>2045.8013611332822</v>
      </c>
      <c r="BF6" s="132">
        <f t="shared" si="0"/>
        <v>2049.346779572467</v>
      </c>
      <c r="BG6" s="132">
        <f t="shared" si="0"/>
        <v>2039.7829047659409</v>
      </c>
      <c r="BH6" s="132">
        <f t="shared" si="0"/>
        <v>1934.8108547014876</v>
      </c>
      <c r="BI6" s="132">
        <f t="shared" si="0"/>
        <v>1743.2199932378317</v>
      </c>
      <c r="BJ6" s="132">
        <f t="shared" si="0"/>
        <v>1643.5225741404552</v>
      </c>
      <c r="BK6" s="132">
        <f t="shared" si="0"/>
        <v>1527.8768229360928</v>
      </c>
      <c r="BL6" s="132">
        <f t="shared" si="0"/>
        <v>1545.251712953199</v>
      </c>
      <c r="BM6" s="132">
        <f t="shared" si="0"/>
        <v>1533.8660590523746</v>
      </c>
      <c r="BN6" s="132">
        <f t="shared" si="0"/>
        <v>1452.0628913415921</v>
      </c>
      <c r="BO6" s="132">
        <f t="shared" si="0"/>
        <v>1326.4052614808693</v>
      </c>
      <c r="BP6" s="132">
        <f t="shared" si="0"/>
        <v>1415.0604128764817</v>
      </c>
      <c r="BQ6" s="132">
        <f t="shared" si="0"/>
        <v>1245.890005764512</v>
      </c>
      <c r="BR6" s="132">
        <f aca="true" t="shared" si="1" ref="BR6:DC6">SUM(BR4:BR5)</f>
        <v>1209.6293787231616</v>
      </c>
      <c r="BS6" s="132">
        <f t="shared" si="1"/>
        <v>992.3157205532282</v>
      </c>
      <c r="BT6" s="132">
        <f t="shared" si="1"/>
        <v>853.3374922345669</v>
      </c>
      <c r="BU6" s="132">
        <f t="shared" si="1"/>
        <v>954.9047387604452</v>
      </c>
      <c r="BV6" s="132">
        <f t="shared" si="1"/>
        <v>774.8103159233667</v>
      </c>
      <c r="BW6" s="132">
        <f t="shared" si="1"/>
        <v>738.4996680663833</v>
      </c>
      <c r="BX6" s="132">
        <f t="shared" si="1"/>
        <v>695.391225741506</v>
      </c>
      <c r="BY6" s="132">
        <f t="shared" si="1"/>
        <v>704.4146984888157</v>
      </c>
      <c r="BZ6" s="132">
        <f t="shared" si="1"/>
        <v>566.4450992772929</v>
      </c>
      <c r="CA6" s="132">
        <f t="shared" si="1"/>
        <v>538.2826839021697</v>
      </c>
      <c r="CB6" s="132">
        <f t="shared" si="1"/>
        <v>412.4916651997579</v>
      </c>
      <c r="CC6" s="132">
        <f t="shared" si="1"/>
        <v>506.07741529588725</v>
      </c>
      <c r="CD6" s="132">
        <f t="shared" si="1"/>
        <v>425.5871699873464</v>
      </c>
      <c r="CE6" s="132">
        <f t="shared" si="1"/>
        <v>413.5503151225297</v>
      </c>
      <c r="CF6" s="132">
        <f t="shared" si="1"/>
        <v>301.77172548618364</v>
      </c>
      <c r="CG6" s="132">
        <f t="shared" si="1"/>
        <v>236.38173797559983</v>
      </c>
      <c r="CH6" s="132">
        <f t="shared" si="1"/>
        <v>237.46539830618826</v>
      </c>
      <c r="CI6" s="132">
        <f t="shared" si="1"/>
        <v>238.46152220941835</v>
      </c>
      <c r="CJ6" s="132">
        <f t="shared" si="1"/>
        <v>169.99145816048306</v>
      </c>
      <c r="CK6" s="132">
        <f t="shared" si="1"/>
        <v>164.9733230326076</v>
      </c>
      <c r="CL6" s="132">
        <f t="shared" si="1"/>
        <v>125.77017669589785</v>
      </c>
      <c r="CM6" s="132">
        <f t="shared" si="1"/>
        <v>109.66128979080246</v>
      </c>
      <c r="CN6" s="132">
        <f t="shared" si="1"/>
        <v>77.43934757930887</v>
      </c>
      <c r="CO6" s="132">
        <f t="shared" si="1"/>
        <v>85.49587523250797</v>
      </c>
      <c r="CP6" s="132">
        <f t="shared" si="1"/>
        <v>61.367976285938504</v>
      </c>
      <c r="CQ6" s="132">
        <f t="shared" si="1"/>
        <v>60.355178777497294</v>
      </c>
      <c r="CR6" s="132">
        <f t="shared" si="1"/>
        <v>30.171336786794477</v>
      </c>
      <c r="CS6" s="132">
        <f t="shared" si="1"/>
        <v>37.21506693155236</v>
      </c>
      <c r="CT6" s="132">
        <f t="shared" si="1"/>
        <v>18.109471514161136</v>
      </c>
      <c r="CU6" s="132">
        <f t="shared" si="1"/>
        <v>16.096381701187056</v>
      </c>
      <c r="CV6" s="132">
        <f t="shared" si="1"/>
        <v>11.069909770706033</v>
      </c>
      <c r="CW6" s="132">
        <f t="shared" si="1"/>
        <v>19.113932219996784</v>
      </c>
      <c r="CX6" s="132">
        <f t="shared" si="1"/>
        <v>11.065741369403254</v>
      </c>
      <c r="CY6" s="132">
        <f t="shared" si="1"/>
        <v>8.044022449290749</v>
      </c>
      <c r="CZ6" s="132">
        <f t="shared" si="1"/>
        <v>3.0258873214152846</v>
      </c>
      <c r="DA6" s="132">
        <f t="shared" si="1"/>
        <v>8.05235925189631</v>
      </c>
      <c r="DB6" s="132">
        <f t="shared" si="1"/>
        <v>65.3858191092811</v>
      </c>
      <c r="DC6" s="132">
        <f t="shared" si="1"/>
        <v>155433.00000000003</v>
      </c>
    </row>
    <row r="7" spans="2:192" ht="20.25" customHeight="1">
      <c r="B7" s="106">
        <v>2</v>
      </c>
      <c r="C7" s="107" t="s">
        <v>61</v>
      </c>
      <c r="D7" s="109" t="s">
        <v>36</v>
      </c>
      <c r="E7" s="132">
        <v>561.6755202234958</v>
      </c>
      <c r="F7" s="132">
        <v>563.6850927466568</v>
      </c>
      <c r="G7" s="132">
        <v>543.5893675150469</v>
      </c>
      <c r="H7" s="132">
        <v>628.9961997493889</v>
      </c>
      <c r="I7" s="132">
        <v>663.1589326431257</v>
      </c>
      <c r="J7" s="132">
        <v>615.9339783488425</v>
      </c>
      <c r="K7" s="132">
        <v>638.0392761036134</v>
      </c>
      <c r="L7" s="132">
        <v>590.8143218093302</v>
      </c>
      <c r="M7" s="132">
        <v>582.7760317166861</v>
      </c>
      <c r="N7" s="132">
        <v>678.230726566833</v>
      </c>
      <c r="O7" s="132">
        <v>698.3264517984429</v>
      </c>
      <c r="P7" s="132">
        <v>769.666276370658</v>
      </c>
      <c r="Q7" s="132">
        <v>787.7524290791068</v>
      </c>
      <c r="R7" s="132">
        <v>815.8864444033607</v>
      </c>
      <c r="S7" s="132">
        <v>833.9725971118096</v>
      </c>
      <c r="T7" s="132">
        <v>874.5620357808914</v>
      </c>
      <c r="U7" s="132">
        <v>857.2540560273696</v>
      </c>
      <c r="V7" s="132">
        <v>822.6380965203263</v>
      </c>
      <c r="W7" s="132">
        <v>798.2033015741779</v>
      </c>
      <c r="X7" s="132">
        <v>803.2938838546255</v>
      </c>
      <c r="Y7" s="132">
        <v>850.127240834743</v>
      </c>
      <c r="Z7" s="132">
        <v>669.9206281068994</v>
      </c>
      <c r="AA7" s="132">
        <v>559.964050849232</v>
      </c>
      <c r="AB7" s="132">
        <v>749.3337116818813</v>
      </c>
      <c r="AC7" s="132">
        <v>785.9859041011038</v>
      </c>
      <c r="AD7" s="132">
        <v>817.5475142398786</v>
      </c>
      <c r="AE7" s="132">
        <v>829.7649117129528</v>
      </c>
      <c r="AF7" s="132">
        <v>770.714157259761</v>
      </c>
      <c r="AG7" s="132">
        <v>820.6018636081471</v>
      </c>
      <c r="AH7" s="132">
        <v>807.3663496789835</v>
      </c>
      <c r="AI7" s="132">
        <v>838.9279598177584</v>
      </c>
      <c r="AJ7" s="132">
        <v>901.0330636392187</v>
      </c>
      <c r="AK7" s="132">
        <v>854.1997066591011</v>
      </c>
      <c r="AL7" s="132">
        <v>911.2142282001138</v>
      </c>
      <c r="AM7" s="132">
        <v>864.3808712199963</v>
      </c>
      <c r="AN7" s="132">
        <v>918.3410433927404</v>
      </c>
      <c r="AO7" s="132">
        <v>906.1236459196663</v>
      </c>
      <c r="AP7" s="132">
        <v>869.4714535004438</v>
      </c>
      <c r="AQ7" s="132">
        <v>1020.1526890016917</v>
      </c>
      <c r="AR7" s="132">
        <v>966.1925168289475</v>
      </c>
      <c r="AS7" s="132">
        <v>882.7069674296074</v>
      </c>
      <c r="AT7" s="132">
        <v>974.3374484776635</v>
      </c>
      <c r="AU7" s="132">
        <v>988.5910788629168</v>
      </c>
      <c r="AV7" s="132">
        <v>896.9605978148606</v>
      </c>
      <c r="AW7" s="132">
        <v>839.9460762738479</v>
      </c>
      <c r="AX7" s="132">
        <v>762.569225611045</v>
      </c>
      <c r="AY7" s="132">
        <v>845.0366585542955</v>
      </c>
      <c r="AZ7" s="132">
        <v>706.5728205261217</v>
      </c>
      <c r="BA7" s="132">
        <v>723.8808002796435</v>
      </c>
      <c r="BB7" s="132">
        <v>659.7394635460042</v>
      </c>
      <c r="BC7" s="132">
        <v>625.1235040389607</v>
      </c>
      <c r="BD7" s="132">
        <v>647.52206607293</v>
      </c>
      <c r="BE7" s="132">
        <v>565.0546331296795</v>
      </c>
      <c r="BF7" s="132">
        <v>617.9966888463341</v>
      </c>
      <c r="BG7" s="132">
        <v>603.743058461081</v>
      </c>
      <c r="BH7" s="132">
        <v>539.6017217274417</v>
      </c>
      <c r="BI7" s="132">
        <v>447.9712406793856</v>
      </c>
      <c r="BJ7" s="132">
        <v>498.8770634838612</v>
      </c>
      <c r="BK7" s="132">
        <v>499.8951799399507</v>
      </c>
      <c r="BL7" s="132">
        <v>405.210349523626</v>
      </c>
      <c r="BM7" s="132">
        <v>424.0198023869682</v>
      </c>
      <c r="BN7" s="132">
        <v>399.9049321090364</v>
      </c>
      <c r="BO7" s="132">
        <v>400.9097183706169</v>
      </c>
      <c r="BP7" s="132">
        <v>378.804420615846</v>
      </c>
      <c r="BQ7" s="132">
        <v>317.51245865943594</v>
      </c>
      <c r="BR7" s="132">
        <v>357.70390912265566</v>
      </c>
      <c r="BS7" s="132">
        <v>279.33058071937717</v>
      </c>
      <c r="BT7" s="132">
        <v>242.1534890408989</v>
      </c>
      <c r="BU7" s="132">
        <v>274.3066494114747</v>
      </c>
      <c r="BV7" s="132">
        <v>182.8710996076498</v>
      </c>
      <c r="BW7" s="132">
        <v>195.9333210081962</v>
      </c>
      <c r="BX7" s="132">
        <v>160.76580185287895</v>
      </c>
      <c r="BY7" s="132">
        <v>157.75144306813746</v>
      </c>
      <c r="BZ7" s="132">
        <v>128.61264148230316</v>
      </c>
      <c r="CA7" s="132">
        <v>150.717939237074</v>
      </c>
      <c r="CB7" s="132">
        <v>106.5073437275323</v>
      </c>
      <c r="CC7" s="132">
        <v>96.45948111172737</v>
      </c>
      <c r="CD7" s="132">
        <v>110.52648877385428</v>
      </c>
      <c r="CE7" s="132">
        <v>84.40204597276144</v>
      </c>
      <c r="CF7" s="132">
        <v>66.31589326431256</v>
      </c>
      <c r="CG7" s="132">
        <v>62.29674821799059</v>
      </c>
      <c r="CH7" s="132">
        <v>44.21059550954171</v>
      </c>
      <c r="CI7" s="132">
        <v>34.162732893736774</v>
      </c>
      <c r="CJ7" s="132">
        <v>24.114870277931843</v>
      </c>
      <c r="CK7" s="132">
        <v>24.114870277931843</v>
      </c>
      <c r="CL7" s="132">
        <v>17.081366446868387</v>
      </c>
      <c r="CM7" s="132">
        <v>14.067007662126908</v>
      </c>
      <c r="CN7" s="132">
        <v>15.071793923707402</v>
      </c>
      <c r="CO7" s="132">
        <v>3.0143587847414803</v>
      </c>
      <c r="CP7" s="132">
        <v>10.047862615804934</v>
      </c>
      <c r="CQ7" s="132">
        <v>5.023931307902467</v>
      </c>
      <c r="CR7" s="132">
        <v>5.023931307902467</v>
      </c>
      <c r="CS7" s="132">
        <v>4.019145046321974</v>
      </c>
      <c r="CT7" s="132">
        <v>2.009572523160987</v>
      </c>
      <c r="CU7" s="132">
        <v>2.009572523160987</v>
      </c>
      <c r="CV7" s="132">
        <v>2.009572523160987</v>
      </c>
      <c r="CW7" s="132">
        <v>3.0143587847414803</v>
      </c>
      <c r="CX7" s="132">
        <v>1.0047862615804934</v>
      </c>
      <c r="CY7" s="132">
        <v>0</v>
      </c>
      <c r="CZ7" s="132">
        <v>0</v>
      </c>
      <c r="DA7" s="132">
        <v>2.009572523160987</v>
      </c>
      <c r="DB7" s="132">
        <v>6.028717569482961</v>
      </c>
      <c r="DC7" s="132">
        <v>49366.99999999998</v>
      </c>
      <c r="DD7" t="s">
        <v>40</v>
      </c>
      <c r="DE7" t="s">
        <v>40</v>
      </c>
      <c r="DF7" t="s">
        <v>40</v>
      </c>
      <c r="DG7" t="s">
        <v>40</v>
      </c>
      <c r="DH7" t="s">
        <v>40</v>
      </c>
      <c r="DI7" s="42" t="s">
        <v>40</v>
      </c>
      <c r="DJ7" s="100" t="s">
        <v>40</v>
      </c>
      <c r="DK7" s="100" t="s">
        <v>40</v>
      </c>
      <c r="DL7" s="100" t="s">
        <v>40</v>
      </c>
      <c r="DM7" s="100" t="s">
        <v>40</v>
      </c>
      <c r="DN7" s="100" t="s">
        <v>40</v>
      </c>
      <c r="DO7" s="100" t="s">
        <v>40</v>
      </c>
      <c r="DP7" s="100" t="s">
        <v>40</v>
      </c>
      <c r="DQ7" s="100" t="s">
        <v>40</v>
      </c>
      <c r="DR7" s="100" t="s">
        <v>40</v>
      </c>
      <c r="DS7" s="100" t="s">
        <v>40</v>
      </c>
      <c r="DT7" s="100" t="s">
        <v>40</v>
      </c>
      <c r="DU7" s="100" t="s">
        <v>40</v>
      </c>
      <c r="DV7" s="100" t="s">
        <v>40</v>
      </c>
      <c r="DW7" s="100" t="s">
        <v>40</v>
      </c>
      <c r="DX7" s="100" t="s">
        <v>40</v>
      </c>
      <c r="DY7" s="100" t="s">
        <v>40</v>
      </c>
      <c r="DZ7" s="100" t="s">
        <v>40</v>
      </c>
      <c r="EA7" s="100" t="s">
        <v>40</v>
      </c>
      <c r="EB7" s="100" t="s">
        <v>40</v>
      </c>
      <c r="EC7" s="100" t="s">
        <v>40</v>
      </c>
      <c r="ED7" s="100" t="s">
        <v>40</v>
      </c>
      <c r="EE7" s="100" t="s">
        <v>40</v>
      </c>
      <c r="EF7" s="100" t="s">
        <v>40</v>
      </c>
      <c r="EG7" s="100" t="s">
        <v>40</v>
      </c>
      <c r="EH7" s="100" t="s">
        <v>40</v>
      </c>
      <c r="EI7" s="100" t="s">
        <v>40</v>
      </c>
      <c r="EJ7" s="100" t="s">
        <v>40</v>
      </c>
      <c r="EK7" s="100" t="s">
        <v>40</v>
      </c>
      <c r="EL7" s="100" t="s">
        <v>40</v>
      </c>
      <c r="EM7" s="100" t="s">
        <v>40</v>
      </c>
      <c r="EN7" s="100" t="s">
        <v>40</v>
      </c>
      <c r="EO7" s="100" t="s">
        <v>40</v>
      </c>
      <c r="EP7" s="100" t="s">
        <v>40</v>
      </c>
      <c r="EQ7" s="100" t="s">
        <v>40</v>
      </c>
      <c r="ER7" s="100" t="s">
        <v>40</v>
      </c>
      <c r="ES7" s="100" t="s">
        <v>40</v>
      </c>
      <c r="ET7" s="100" t="s">
        <v>40</v>
      </c>
      <c r="EU7" s="100" t="s">
        <v>40</v>
      </c>
      <c r="EV7" s="100" t="s">
        <v>40</v>
      </c>
      <c r="EW7" s="100" t="s">
        <v>40</v>
      </c>
      <c r="EX7" s="100" t="s">
        <v>40</v>
      </c>
      <c r="EY7" s="100" t="s">
        <v>40</v>
      </c>
      <c r="EZ7" s="100" t="s">
        <v>40</v>
      </c>
      <c r="FA7" s="100" t="s">
        <v>40</v>
      </c>
      <c r="FB7" s="100" t="s">
        <v>40</v>
      </c>
      <c r="FC7" s="100" t="s">
        <v>40</v>
      </c>
      <c r="FD7" s="100" t="s">
        <v>40</v>
      </c>
      <c r="FE7" s="100" t="s">
        <v>40</v>
      </c>
      <c r="FF7" s="100" t="s">
        <v>40</v>
      </c>
      <c r="FG7" s="100" t="s">
        <v>40</v>
      </c>
      <c r="FH7" s="100" t="s">
        <v>40</v>
      </c>
      <c r="FI7" s="100" t="s">
        <v>40</v>
      </c>
      <c r="FJ7" s="100" t="s">
        <v>40</v>
      </c>
      <c r="FK7" s="100" t="s">
        <v>40</v>
      </c>
      <c r="FL7" s="100" t="s">
        <v>40</v>
      </c>
      <c r="FM7" s="100" t="s">
        <v>40</v>
      </c>
      <c r="FN7" s="100" t="s">
        <v>40</v>
      </c>
      <c r="FO7" s="100" t="s">
        <v>40</v>
      </c>
      <c r="FP7" s="100" t="s">
        <v>40</v>
      </c>
      <c r="FQ7" s="100" t="s">
        <v>40</v>
      </c>
      <c r="FR7" s="100" t="s">
        <v>40</v>
      </c>
      <c r="FS7" s="100" t="s">
        <v>40</v>
      </c>
      <c r="FT7" s="100" t="s">
        <v>40</v>
      </c>
      <c r="FU7" s="100" t="s">
        <v>40</v>
      </c>
      <c r="FV7" s="100" t="s">
        <v>40</v>
      </c>
      <c r="FW7" s="100" t="s">
        <v>40</v>
      </c>
      <c r="FX7" s="100" t="s">
        <v>40</v>
      </c>
      <c r="FY7" s="100" t="s">
        <v>40</v>
      </c>
      <c r="FZ7" s="100" t="s">
        <v>40</v>
      </c>
      <c r="GA7" s="100" t="s">
        <v>40</v>
      </c>
      <c r="GB7" s="100" t="s">
        <v>40</v>
      </c>
      <c r="GC7" s="100" t="s">
        <v>40</v>
      </c>
      <c r="GD7" s="100" t="s">
        <v>40</v>
      </c>
      <c r="GE7" s="100" t="s">
        <v>40</v>
      </c>
      <c r="GF7" s="100" t="s">
        <v>40</v>
      </c>
      <c r="GG7" s="100" t="s">
        <v>40</v>
      </c>
      <c r="GH7" s="100" t="s">
        <v>40</v>
      </c>
      <c r="GI7" s="100" t="s">
        <v>40</v>
      </c>
      <c r="GJ7" s="100" t="s">
        <v>40</v>
      </c>
    </row>
    <row r="8" spans="2:107" ht="20.25" customHeight="1">
      <c r="B8" s="110"/>
      <c r="C8" s="111"/>
      <c r="D8" s="109" t="s">
        <v>37</v>
      </c>
      <c r="E8" s="132">
        <v>503.04845139527754</v>
      </c>
      <c r="F8" s="132">
        <v>510.07707247265665</v>
      </c>
      <c r="G8" s="132">
        <v>520.1179597260553</v>
      </c>
      <c r="H8" s="132">
        <v>633.5799856894613</v>
      </c>
      <c r="I8" s="132">
        <v>557.2692425636308</v>
      </c>
      <c r="J8" s="132">
        <v>586.3878155984871</v>
      </c>
      <c r="K8" s="132">
        <v>567.3101298170295</v>
      </c>
      <c r="L8" s="132">
        <v>552.2487989369314</v>
      </c>
      <c r="M8" s="132">
        <v>610.4859450066442</v>
      </c>
      <c r="N8" s="132">
        <v>584.3796381478074</v>
      </c>
      <c r="O8" s="132">
        <v>662.6985587243176</v>
      </c>
      <c r="P8" s="132">
        <v>694.8293979351937</v>
      </c>
      <c r="Q8" s="132">
        <v>765.115608708985</v>
      </c>
      <c r="R8" s="132">
        <v>762.1033425329654</v>
      </c>
      <c r="S8" s="132">
        <v>761.0992538076255</v>
      </c>
      <c r="T8" s="132">
        <v>791.9009813561604</v>
      </c>
      <c r="U8" s="132">
        <v>781.7353718393933</v>
      </c>
      <c r="V8" s="132">
        <v>782.75193279107</v>
      </c>
      <c r="W8" s="132">
        <v>805.1162737279577</v>
      </c>
      <c r="X8" s="132">
        <v>764.4538356608891</v>
      </c>
      <c r="Y8" s="132">
        <v>763.4372747092124</v>
      </c>
      <c r="Z8" s="132">
        <v>694.3111299951959</v>
      </c>
      <c r="AA8" s="132">
        <v>685.1620814301054</v>
      </c>
      <c r="AB8" s="132">
        <v>664.8308623965711</v>
      </c>
      <c r="AC8" s="132">
        <v>753.2716651924453</v>
      </c>
      <c r="AD8" s="132">
        <v>793.9341032595139</v>
      </c>
      <c r="AE8" s="132">
        <v>762.4207137575357</v>
      </c>
      <c r="AF8" s="132">
        <v>731.9238852072343</v>
      </c>
      <c r="AG8" s="132">
        <v>825.447492761492</v>
      </c>
      <c r="AH8" s="132">
        <v>788.8512985011303</v>
      </c>
      <c r="AI8" s="132">
        <v>863.0602479735304</v>
      </c>
      <c r="AJ8" s="132">
        <v>863.0602479735304</v>
      </c>
      <c r="AK8" s="132">
        <v>825.447492761492</v>
      </c>
      <c r="AL8" s="132">
        <v>898.6398812822155</v>
      </c>
      <c r="AM8" s="132">
        <v>909.8220517506593</v>
      </c>
      <c r="AN8" s="132">
        <v>926.0870269774867</v>
      </c>
      <c r="AO8" s="132">
        <v>924.0539050741332</v>
      </c>
      <c r="AP8" s="132">
        <v>886.4411498620949</v>
      </c>
      <c r="AQ8" s="132">
        <v>1011.4781469183307</v>
      </c>
      <c r="AR8" s="132">
        <v>972.8488307546156</v>
      </c>
      <c r="AS8" s="132">
        <v>908.8054907989825</v>
      </c>
      <c r="AT8" s="132">
        <v>907.7889298473059</v>
      </c>
      <c r="AU8" s="132">
        <v>1020.6271954834211</v>
      </c>
      <c r="AV8" s="132">
        <v>882.374906055388</v>
      </c>
      <c r="AW8" s="132">
        <v>823.4143708581386</v>
      </c>
      <c r="AX8" s="132">
        <v>776.6525670810097</v>
      </c>
      <c r="AY8" s="132">
        <v>799.0169080178974</v>
      </c>
      <c r="AZ8" s="132">
        <v>703.4601785602863</v>
      </c>
      <c r="BA8" s="132">
        <v>625.1849852811793</v>
      </c>
      <c r="BB8" s="132">
        <v>658.7314966865108</v>
      </c>
      <c r="BC8" s="132">
        <v>672.9633500099849</v>
      </c>
      <c r="BD8" s="132">
        <v>643.4830824113601</v>
      </c>
      <c r="BE8" s="132">
        <v>607.9034491026752</v>
      </c>
      <c r="BF8" s="132">
        <v>650.5990090730971</v>
      </c>
      <c r="BG8" s="132">
        <v>611.969692909382</v>
      </c>
      <c r="BH8" s="132">
        <v>551.9925967604559</v>
      </c>
      <c r="BI8" s="132">
        <v>467.6180377712886</v>
      </c>
      <c r="BJ8" s="132">
        <v>534.7110605819518</v>
      </c>
      <c r="BK8" s="132">
        <v>517.4295244034475</v>
      </c>
      <c r="BL8" s="132">
        <v>478.8002082397324</v>
      </c>
      <c r="BM8" s="132">
        <v>454.00062620894676</v>
      </c>
      <c r="BN8" s="132">
        <v>503.2175082537219</v>
      </c>
      <c r="BO8" s="132">
        <v>394.7394825223807</v>
      </c>
      <c r="BP8" s="132">
        <v>432.90767676118594</v>
      </c>
      <c r="BQ8" s="132">
        <v>368.62440225372444</v>
      </c>
      <c r="BR8" s="132">
        <v>373.64653307461987</v>
      </c>
      <c r="BS8" s="132">
        <v>295.3012922686512</v>
      </c>
      <c r="BT8" s="132">
        <v>288.2703091193976</v>
      </c>
      <c r="BU8" s="132">
        <v>298.31457076118846</v>
      </c>
      <c r="BV8" s="132">
        <v>217.9604776268616</v>
      </c>
      <c r="BW8" s="132">
        <v>271.1950643283531</v>
      </c>
      <c r="BX8" s="132">
        <v>222.98260844775703</v>
      </c>
      <c r="BY8" s="132">
        <v>229.00916543283154</v>
      </c>
      <c r="BZ8" s="132">
        <v>178.78785722387724</v>
      </c>
      <c r="CA8" s="132">
        <v>203.8985113283544</v>
      </c>
      <c r="CB8" s="132">
        <v>182.8055618805936</v>
      </c>
      <c r="CC8" s="132">
        <v>146.64621997014652</v>
      </c>
      <c r="CD8" s="132">
        <v>129.57097517910205</v>
      </c>
      <c r="CE8" s="132">
        <v>120.53113970149029</v>
      </c>
      <c r="CF8" s="132">
        <v>116.51343504477394</v>
      </c>
      <c r="CG8" s="132">
        <v>91.4027809402968</v>
      </c>
      <c r="CH8" s="132">
        <v>87.38507628358046</v>
      </c>
      <c r="CI8" s="132">
        <v>76.33638847761051</v>
      </c>
      <c r="CJ8" s="132">
        <v>49.2168820447752</v>
      </c>
      <c r="CK8" s="132">
        <v>45.19917738805886</v>
      </c>
      <c r="CL8" s="132">
        <v>25.110654104477142</v>
      </c>
      <c r="CM8" s="132">
        <v>42.185898895521596</v>
      </c>
      <c r="CN8" s="132">
        <v>18.07967095522354</v>
      </c>
      <c r="CO8" s="132">
        <v>22.097375611939885</v>
      </c>
      <c r="CP8" s="132">
        <v>13.057540134328114</v>
      </c>
      <c r="CQ8" s="132">
        <v>18.07967095522354</v>
      </c>
      <c r="CR8" s="132">
        <v>7.0309831492536</v>
      </c>
      <c r="CS8" s="132">
        <v>10.044261641790857</v>
      </c>
      <c r="CT8" s="132">
        <v>7.0309831492536</v>
      </c>
      <c r="CU8" s="132">
        <v>4.017704656716343</v>
      </c>
      <c r="CV8" s="132">
        <v>1.0044261641790857</v>
      </c>
      <c r="CW8" s="132">
        <v>1.0044261641790857</v>
      </c>
      <c r="CX8" s="132">
        <v>1.0044261641790857</v>
      </c>
      <c r="CY8" s="132">
        <v>1.0044261641790857</v>
      </c>
      <c r="CZ8" s="132">
        <v>2.0088523283581714</v>
      </c>
      <c r="DA8" s="132">
        <v>0</v>
      </c>
      <c r="DB8" s="132">
        <v>2.0088523283581714</v>
      </c>
      <c r="DC8" s="132">
        <v>49538.00000000003</v>
      </c>
    </row>
    <row r="9" spans="2:107" ht="20.25" customHeight="1">
      <c r="B9" s="112"/>
      <c r="C9" s="113"/>
      <c r="D9" s="109" t="s">
        <v>38</v>
      </c>
      <c r="E9" s="132">
        <f aca="true" t="shared" si="2" ref="E9:BP9">SUM(E7:E8)</f>
        <v>1064.7239716187732</v>
      </c>
      <c r="F9" s="132">
        <f t="shared" si="2"/>
        <v>1073.7621652193134</v>
      </c>
      <c r="G9" s="132">
        <f t="shared" si="2"/>
        <v>1063.7073272411021</v>
      </c>
      <c r="H9" s="132">
        <f t="shared" si="2"/>
        <v>1262.5761854388502</v>
      </c>
      <c r="I9" s="132">
        <f t="shared" si="2"/>
        <v>1220.4281752067564</v>
      </c>
      <c r="J9" s="132">
        <f t="shared" si="2"/>
        <v>1202.3217939473298</v>
      </c>
      <c r="K9" s="132">
        <f t="shared" si="2"/>
        <v>1205.3494059206428</v>
      </c>
      <c r="L9" s="132">
        <f t="shared" si="2"/>
        <v>1143.0631207462616</v>
      </c>
      <c r="M9" s="132">
        <f t="shared" si="2"/>
        <v>1193.2619767233305</v>
      </c>
      <c r="N9" s="132">
        <f t="shared" si="2"/>
        <v>1262.6103647146406</v>
      </c>
      <c r="O9" s="132">
        <f t="shared" si="2"/>
        <v>1361.0250105227606</v>
      </c>
      <c r="P9" s="132">
        <f t="shared" si="2"/>
        <v>1464.4956743058517</v>
      </c>
      <c r="Q9" s="132">
        <f t="shared" si="2"/>
        <v>1552.868037788092</v>
      </c>
      <c r="R9" s="132">
        <f t="shared" si="2"/>
        <v>1577.989786936326</v>
      </c>
      <c r="S9" s="132">
        <f t="shared" si="2"/>
        <v>1595.071850919435</v>
      </c>
      <c r="T9" s="132">
        <f t="shared" si="2"/>
        <v>1666.4630171370518</v>
      </c>
      <c r="U9" s="132">
        <f t="shared" si="2"/>
        <v>1638.989427866763</v>
      </c>
      <c r="V9" s="132">
        <f t="shared" si="2"/>
        <v>1605.3900293113961</v>
      </c>
      <c r="W9" s="132">
        <f t="shared" si="2"/>
        <v>1603.3195753021355</v>
      </c>
      <c r="X9" s="132">
        <f t="shared" si="2"/>
        <v>1567.7477195155147</v>
      </c>
      <c r="Y9" s="132">
        <f t="shared" si="2"/>
        <v>1613.5645155439554</v>
      </c>
      <c r="Z9" s="132">
        <f t="shared" si="2"/>
        <v>1364.2317581020952</v>
      </c>
      <c r="AA9" s="132">
        <f t="shared" si="2"/>
        <v>1245.1261322793375</v>
      </c>
      <c r="AB9" s="132">
        <f t="shared" si="2"/>
        <v>1414.1645740784525</v>
      </c>
      <c r="AC9" s="132">
        <f t="shared" si="2"/>
        <v>1539.257569293549</v>
      </c>
      <c r="AD9" s="132">
        <f t="shared" si="2"/>
        <v>1611.4816174993925</v>
      </c>
      <c r="AE9" s="132">
        <f t="shared" si="2"/>
        <v>1592.1856254704885</v>
      </c>
      <c r="AF9" s="132">
        <f t="shared" si="2"/>
        <v>1502.6380424669953</v>
      </c>
      <c r="AG9" s="132">
        <f t="shared" si="2"/>
        <v>1646.049356369639</v>
      </c>
      <c r="AH9" s="132">
        <f t="shared" si="2"/>
        <v>1596.2176481801139</v>
      </c>
      <c r="AI9" s="132">
        <f t="shared" si="2"/>
        <v>1701.988207791289</v>
      </c>
      <c r="AJ9" s="132">
        <f t="shared" si="2"/>
        <v>1764.093311612749</v>
      </c>
      <c r="AK9" s="132">
        <f t="shared" si="2"/>
        <v>1679.647199420593</v>
      </c>
      <c r="AL9" s="132">
        <f t="shared" si="2"/>
        <v>1809.8541094823292</v>
      </c>
      <c r="AM9" s="132">
        <f t="shared" si="2"/>
        <v>1774.2029229706554</v>
      </c>
      <c r="AN9" s="132">
        <f t="shared" si="2"/>
        <v>1844.428070370227</v>
      </c>
      <c r="AO9" s="132">
        <f t="shared" si="2"/>
        <v>1830.1775509937995</v>
      </c>
      <c r="AP9" s="132">
        <f t="shared" si="2"/>
        <v>1755.9126033625387</v>
      </c>
      <c r="AQ9" s="132">
        <f t="shared" si="2"/>
        <v>2031.6308359200225</v>
      </c>
      <c r="AR9" s="132">
        <f t="shared" si="2"/>
        <v>1939.041347583563</v>
      </c>
      <c r="AS9" s="132">
        <f t="shared" si="2"/>
        <v>1791.5124582285898</v>
      </c>
      <c r="AT9" s="132">
        <f t="shared" si="2"/>
        <v>1882.1263783249694</v>
      </c>
      <c r="AU9" s="132">
        <f t="shared" si="2"/>
        <v>2009.218274346338</v>
      </c>
      <c r="AV9" s="132">
        <f t="shared" si="2"/>
        <v>1779.3355038702487</v>
      </c>
      <c r="AW9" s="132">
        <f t="shared" si="2"/>
        <v>1663.3604471319863</v>
      </c>
      <c r="AX9" s="132">
        <f t="shared" si="2"/>
        <v>1539.2217926920548</v>
      </c>
      <c r="AY9" s="132">
        <f t="shared" si="2"/>
        <v>1644.053566572193</v>
      </c>
      <c r="AZ9" s="132">
        <f t="shared" si="2"/>
        <v>1410.032999086408</v>
      </c>
      <c r="BA9" s="132">
        <f t="shared" si="2"/>
        <v>1349.0657855608229</v>
      </c>
      <c r="BB9" s="132">
        <f t="shared" si="2"/>
        <v>1318.4709602325152</v>
      </c>
      <c r="BC9" s="132">
        <f t="shared" si="2"/>
        <v>1298.0868540489455</v>
      </c>
      <c r="BD9" s="132">
        <f t="shared" si="2"/>
        <v>1291.0051484842902</v>
      </c>
      <c r="BE9" s="132">
        <f t="shared" si="2"/>
        <v>1172.9580822323546</v>
      </c>
      <c r="BF9" s="132">
        <f t="shared" si="2"/>
        <v>1268.5956979194311</v>
      </c>
      <c r="BG9" s="132">
        <f t="shared" si="2"/>
        <v>1215.7127513704631</v>
      </c>
      <c r="BH9" s="132">
        <f t="shared" si="2"/>
        <v>1091.5943184878975</v>
      </c>
      <c r="BI9" s="132">
        <f t="shared" si="2"/>
        <v>915.5892784506741</v>
      </c>
      <c r="BJ9" s="132">
        <f t="shared" si="2"/>
        <v>1033.588124065813</v>
      </c>
      <c r="BK9" s="132">
        <f t="shared" si="2"/>
        <v>1017.3247043433983</v>
      </c>
      <c r="BL9" s="132">
        <f t="shared" si="2"/>
        <v>884.0105577633584</v>
      </c>
      <c r="BM9" s="132">
        <f t="shared" si="2"/>
        <v>878.020428595915</v>
      </c>
      <c r="BN9" s="132">
        <f t="shared" si="2"/>
        <v>903.1224403627583</v>
      </c>
      <c r="BO9" s="132">
        <f t="shared" si="2"/>
        <v>795.6492008929976</v>
      </c>
      <c r="BP9" s="132">
        <f t="shared" si="2"/>
        <v>811.712097377032</v>
      </c>
      <c r="BQ9" s="132">
        <f aca="true" t="shared" si="3" ref="BQ9:DB9">SUM(BQ7:BQ8)</f>
        <v>686.1368609131604</v>
      </c>
      <c r="BR9" s="132">
        <f t="shared" si="3"/>
        <v>731.3504421972755</v>
      </c>
      <c r="BS9" s="132">
        <f t="shared" si="3"/>
        <v>574.6318729880284</v>
      </c>
      <c r="BT9" s="132">
        <f t="shared" si="3"/>
        <v>530.4237981602965</v>
      </c>
      <c r="BU9" s="132">
        <f t="shared" si="3"/>
        <v>572.6212201726632</v>
      </c>
      <c r="BV9" s="132">
        <f t="shared" si="3"/>
        <v>400.8315772345114</v>
      </c>
      <c r="BW9" s="132">
        <f t="shared" si="3"/>
        <v>467.1283853365493</v>
      </c>
      <c r="BX9" s="132">
        <f t="shared" si="3"/>
        <v>383.748410300636</v>
      </c>
      <c r="BY9" s="132">
        <f t="shared" si="3"/>
        <v>386.760608500969</v>
      </c>
      <c r="BZ9" s="132">
        <f t="shared" si="3"/>
        <v>307.40049870618043</v>
      </c>
      <c r="CA9" s="132">
        <f t="shared" si="3"/>
        <v>354.6164505654284</v>
      </c>
      <c r="CB9" s="132">
        <f t="shared" si="3"/>
        <v>289.3129056081259</v>
      </c>
      <c r="CC9" s="132">
        <f t="shared" si="3"/>
        <v>243.1057010818739</v>
      </c>
      <c r="CD9" s="132">
        <f t="shared" si="3"/>
        <v>240.09746395295633</v>
      </c>
      <c r="CE9" s="132">
        <f t="shared" si="3"/>
        <v>204.93318567425172</v>
      </c>
      <c r="CF9" s="132">
        <f t="shared" si="3"/>
        <v>182.82932830908652</v>
      </c>
      <c r="CG9" s="132">
        <f t="shared" si="3"/>
        <v>153.6995291582874</v>
      </c>
      <c r="CH9" s="132">
        <f t="shared" si="3"/>
        <v>131.59567179312216</v>
      </c>
      <c r="CI9" s="132">
        <f t="shared" si="3"/>
        <v>110.49912137134729</v>
      </c>
      <c r="CJ9" s="132">
        <f t="shared" si="3"/>
        <v>73.33175232270705</v>
      </c>
      <c r="CK9" s="132">
        <f t="shared" si="3"/>
        <v>69.3140476659907</v>
      </c>
      <c r="CL9" s="132">
        <f t="shared" si="3"/>
        <v>42.19202055134553</v>
      </c>
      <c r="CM9" s="132">
        <f t="shared" si="3"/>
        <v>56.2529065576485</v>
      </c>
      <c r="CN9" s="132">
        <f t="shared" si="3"/>
        <v>33.151464878930945</v>
      </c>
      <c r="CO9" s="132">
        <f t="shared" si="3"/>
        <v>25.111734396681364</v>
      </c>
      <c r="CP9" s="132">
        <f t="shared" si="3"/>
        <v>23.10540275013305</v>
      </c>
      <c r="CQ9" s="132">
        <f t="shared" si="3"/>
        <v>23.103602263126007</v>
      </c>
      <c r="CR9" s="132">
        <f t="shared" si="3"/>
        <v>12.054914457156066</v>
      </c>
      <c r="CS9" s="132">
        <f t="shared" si="3"/>
        <v>14.063406688112831</v>
      </c>
      <c r="CT9" s="132">
        <f t="shared" si="3"/>
        <v>9.040555672414587</v>
      </c>
      <c r="CU9" s="132">
        <f t="shared" si="3"/>
        <v>6.02727717987733</v>
      </c>
      <c r="CV9" s="132">
        <f t="shared" si="3"/>
        <v>3.013998687340073</v>
      </c>
      <c r="CW9" s="132">
        <f t="shared" si="3"/>
        <v>4.018784948920566</v>
      </c>
      <c r="CX9" s="132">
        <f t="shared" si="3"/>
        <v>2.0092124257595794</v>
      </c>
      <c r="CY9" s="132">
        <f t="shared" si="3"/>
        <v>1.0044261641790857</v>
      </c>
      <c r="CZ9" s="132">
        <f t="shared" si="3"/>
        <v>2.0088523283581714</v>
      </c>
      <c r="DA9" s="132">
        <f t="shared" si="3"/>
        <v>2.009572523160987</v>
      </c>
      <c r="DB9" s="132">
        <f t="shared" si="3"/>
        <v>8.037569897841133</v>
      </c>
      <c r="DC9" s="132">
        <f>SUM(E9:DB9)</f>
        <v>98905.00000000003</v>
      </c>
    </row>
    <row r="10" spans="2:192" ht="20.25" customHeight="1">
      <c r="B10" s="106">
        <v>3</v>
      </c>
      <c r="C10" s="107" t="s">
        <v>63</v>
      </c>
      <c r="D10" s="109" t="s">
        <v>36</v>
      </c>
      <c r="E10" s="132">
        <v>295.40037343291544</v>
      </c>
      <c r="F10" s="132">
        <v>290.376557558206</v>
      </c>
      <c r="G10" s="132">
        <v>304.4432420073924</v>
      </c>
      <c r="H10" s="132">
        <v>317.505163281637</v>
      </c>
      <c r="I10" s="132">
        <v>302.4337156575087</v>
      </c>
      <c r="J10" s="132">
        <v>326.548031856114</v>
      </c>
      <c r="K10" s="132">
        <v>347.64805852989366</v>
      </c>
      <c r="L10" s="132">
        <v>323.53374233128835</v>
      </c>
      <c r="M10" s="132">
        <v>312.48134740692757</v>
      </c>
      <c r="N10" s="132">
        <v>388.84334870251115</v>
      </c>
      <c r="O10" s="132">
        <v>382.8147696528598</v>
      </c>
      <c r="P10" s="132">
        <v>396.88145410204623</v>
      </c>
      <c r="Q10" s="132">
        <v>400.90050680181383</v>
      </c>
      <c r="R10" s="132">
        <v>450.1339023739664</v>
      </c>
      <c r="S10" s="132">
        <v>473.2434553976298</v>
      </c>
      <c r="T10" s="132">
        <v>431.25425147281476</v>
      </c>
      <c r="U10" s="132">
        <v>484.0194775353709</v>
      </c>
      <c r="V10" s="132">
        <v>445.46027387427216</v>
      </c>
      <c r="W10" s="132">
        <v>440.38669444518024</v>
      </c>
      <c r="X10" s="132">
        <v>468.7987392480951</v>
      </c>
      <c r="Y10" s="132">
        <v>452.5632850750009</v>
      </c>
      <c r="Z10" s="132">
        <v>335.8709582058863</v>
      </c>
      <c r="AA10" s="132">
        <v>328.7679470051576</v>
      </c>
      <c r="AB10" s="132">
        <v>327.7532311193392</v>
      </c>
      <c r="AC10" s="132">
        <v>384.57732072516893</v>
      </c>
      <c r="AD10" s="132">
        <v>409.9452178706286</v>
      </c>
      <c r="AE10" s="132">
        <v>412.9893655280838</v>
      </c>
      <c r="AF10" s="132">
        <v>454.5927168466377</v>
      </c>
      <c r="AG10" s="132">
        <v>396.75391135498955</v>
      </c>
      <c r="AH10" s="132">
        <v>402.8422066698999</v>
      </c>
      <c r="AI10" s="132">
        <v>432.2689673586332</v>
      </c>
      <c r="AJ10" s="132">
        <v>452.5632850750009</v>
      </c>
      <c r="AK10" s="132">
        <v>490.10777285028126</v>
      </c>
      <c r="AL10" s="132">
        <v>487.06362519282607</v>
      </c>
      <c r="AM10" s="132">
        <v>451.5485691891825</v>
      </c>
      <c r="AN10" s="132">
        <v>426.18067204372284</v>
      </c>
      <c r="AO10" s="132">
        <v>488.0783410786445</v>
      </c>
      <c r="AP10" s="132">
        <v>492.13720462191804</v>
      </c>
      <c r="AQ10" s="132">
        <v>504.31379525173867</v>
      </c>
      <c r="AR10" s="132">
        <v>547.9465783419294</v>
      </c>
      <c r="AS10" s="132">
        <v>559.1084530859316</v>
      </c>
      <c r="AT10" s="132">
        <v>523.593397082288</v>
      </c>
      <c r="AU10" s="132">
        <v>501.2696475942835</v>
      </c>
      <c r="AV10" s="132">
        <v>470.8281710197319</v>
      </c>
      <c r="AW10" s="132">
        <v>443.43084210263544</v>
      </c>
      <c r="AX10" s="132">
        <v>444.4455579884538</v>
      </c>
      <c r="AY10" s="132">
        <v>462.71044393318476</v>
      </c>
      <c r="AZ10" s="132">
        <v>359.2094235797092</v>
      </c>
      <c r="BA10" s="132">
        <v>361.238855351346</v>
      </c>
      <c r="BB10" s="132">
        <v>348.04754883570695</v>
      </c>
      <c r="BC10" s="132">
        <v>333.84152643424954</v>
      </c>
      <c r="BD10" s="132">
        <v>355.1505600364357</v>
      </c>
      <c r="BE10" s="132">
        <v>333.84152643424954</v>
      </c>
      <c r="BF10" s="132">
        <v>313.5472087178818</v>
      </c>
      <c r="BG10" s="132">
        <v>311.517776946245</v>
      </c>
      <c r="BH10" s="132">
        <v>287.1645956866037</v>
      </c>
      <c r="BI10" s="132">
        <v>266.870277970236</v>
      </c>
      <c r="BJ10" s="132">
        <v>278.03215271423824</v>
      </c>
      <c r="BK10" s="132">
        <v>282.0910162575118</v>
      </c>
      <c r="BL10" s="132">
        <v>268.89970974187275</v>
      </c>
      <c r="BM10" s="132">
        <v>236.119346111344</v>
      </c>
      <c r="BN10" s="132">
        <v>239.13363563616966</v>
      </c>
      <c r="BO10" s="132">
        <v>224.0621880120413</v>
      </c>
      <c r="BP10" s="132">
        <v>219.03837213733186</v>
      </c>
      <c r="BQ10" s="132">
        <v>200.95263498837787</v>
      </c>
      <c r="BR10" s="132">
        <v>190.90500323895895</v>
      </c>
      <c r="BS10" s="132">
        <v>176.8383187897725</v>
      </c>
      <c r="BT10" s="132">
        <v>114.54300194337537</v>
      </c>
      <c r="BU10" s="132">
        <v>150.7144762412834</v>
      </c>
      <c r="BV10" s="132">
        <v>86.40963304500248</v>
      </c>
      <c r="BW10" s="132">
        <v>128.60968639256183</v>
      </c>
      <c r="BX10" s="132">
        <v>109.51918606866593</v>
      </c>
      <c r="BY10" s="132">
        <v>95.45250161947948</v>
      </c>
      <c r="BZ10" s="132">
        <v>68.32389589604847</v>
      </c>
      <c r="CA10" s="132">
        <v>74.35247494569981</v>
      </c>
      <c r="CB10" s="132">
        <v>65.3096063712228</v>
      </c>
      <c r="CC10" s="132">
        <v>63.30008002133902</v>
      </c>
      <c r="CD10" s="132">
        <v>57.271500971687686</v>
      </c>
      <c r="CE10" s="132">
        <v>61.29055367145524</v>
      </c>
      <c r="CF10" s="132">
        <v>38.18100064779179</v>
      </c>
      <c r="CG10" s="132">
        <v>26.123842548489122</v>
      </c>
      <c r="CH10" s="132">
        <v>26.123842548489122</v>
      </c>
      <c r="CI10" s="132">
        <v>41.19529017261746</v>
      </c>
      <c r="CJ10" s="132">
        <v>16.07621079907023</v>
      </c>
      <c r="CK10" s="132">
        <v>20.095263498837785</v>
      </c>
      <c r="CL10" s="132">
        <v>8.038105399535114</v>
      </c>
      <c r="CM10" s="132">
        <v>12.05715809930267</v>
      </c>
      <c r="CN10" s="132">
        <v>7.033342224593225</v>
      </c>
      <c r="CO10" s="132">
        <v>7.033342224593225</v>
      </c>
      <c r="CP10" s="132">
        <v>2.0095263498837785</v>
      </c>
      <c r="CQ10" s="132">
        <v>3.0142895248256676</v>
      </c>
      <c r="CR10" s="132">
        <v>1.0047631749418893</v>
      </c>
      <c r="CS10" s="132">
        <v>5.023815874709446</v>
      </c>
      <c r="CT10" s="132">
        <v>1.0047631749418893</v>
      </c>
      <c r="CU10" s="132">
        <v>0</v>
      </c>
      <c r="CV10" s="132">
        <v>1.0047631749418893</v>
      </c>
      <c r="CW10" s="132">
        <v>2.0095263498837785</v>
      </c>
      <c r="CX10" s="132">
        <v>2.0095263498837785</v>
      </c>
      <c r="CY10" s="132">
        <v>0</v>
      </c>
      <c r="CZ10" s="132">
        <v>0</v>
      </c>
      <c r="DA10" s="132">
        <v>0</v>
      </c>
      <c r="DB10" s="132">
        <v>1.0047631749418893</v>
      </c>
      <c r="DC10" s="132">
        <v>26548.999999999996</v>
      </c>
      <c r="DD10" t="s">
        <v>40</v>
      </c>
      <c r="DE10" t="s">
        <v>40</v>
      </c>
      <c r="DF10" t="s">
        <v>40</v>
      </c>
      <c r="DG10" t="s">
        <v>40</v>
      </c>
      <c r="DH10" t="s">
        <v>40</v>
      </c>
      <c r="DI10" s="42" t="s">
        <v>40</v>
      </c>
      <c r="DJ10" s="100" t="s">
        <v>40</v>
      </c>
      <c r="DK10" s="100" t="s">
        <v>40</v>
      </c>
      <c r="DL10" s="100" t="s">
        <v>40</v>
      </c>
      <c r="DM10" s="100" t="s">
        <v>40</v>
      </c>
      <c r="DN10" s="100" t="s">
        <v>40</v>
      </c>
      <c r="DO10" s="100" t="s">
        <v>40</v>
      </c>
      <c r="DP10" s="100" t="s">
        <v>40</v>
      </c>
      <c r="DQ10" s="100" t="s">
        <v>40</v>
      </c>
      <c r="DR10" s="100" t="s">
        <v>40</v>
      </c>
      <c r="DS10" s="100" t="s">
        <v>40</v>
      </c>
      <c r="DT10" s="100" t="s">
        <v>40</v>
      </c>
      <c r="DU10" s="100" t="s">
        <v>40</v>
      </c>
      <c r="DV10" s="100" t="s">
        <v>40</v>
      </c>
      <c r="DW10" s="100" t="s">
        <v>40</v>
      </c>
      <c r="DX10" s="100" t="s">
        <v>40</v>
      </c>
      <c r="DY10" s="100" t="s">
        <v>40</v>
      </c>
      <c r="DZ10" s="100" t="s">
        <v>40</v>
      </c>
      <c r="EA10" s="100" t="s">
        <v>40</v>
      </c>
      <c r="EB10" s="100" t="s">
        <v>40</v>
      </c>
      <c r="EC10" s="100" t="s">
        <v>40</v>
      </c>
      <c r="ED10" s="100" t="s">
        <v>40</v>
      </c>
      <c r="EE10" s="100" t="s">
        <v>40</v>
      </c>
      <c r="EF10" s="100" t="s">
        <v>40</v>
      </c>
      <c r="EG10" s="100" t="s">
        <v>40</v>
      </c>
      <c r="EH10" s="100" t="s">
        <v>40</v>
      </c>
      <c r="EI10" s="100" t="s">
        <v>40</v>
      </c>
      <c r="EJ10" s="100" t="s">
        <v>40</v>
      </c>
      <c r="EK10" s="100" t="s">
        <v>40</v>
      </c>
      <c r="EL10" s="100" t="s">
        <v>40</v>
      </c>
      <c r="EM10" s="100" t="s">
        <v>40</v>
      </c>
      <c r="EN10" s="100" t="s">
        <v>40</v>
      </c>
      <c r="EO10" s="100" t="s">
        <v>40</v>
      </c>
      <c r="EP10" s="100" t="s">
        <v>40</v>
      </c>
      <c r="EQ10" s="100" t="s">
        <v>40</v>
      </c>
      <c r="ER10" s="100" t="s">
        <v>40</v>
      </c>
      <c r="ES10" s="100" t="s">
        <v>40</v>
      </c>
      <c r="ET10" s="100" t="s">
        <v>40</v>
      </c>
      <c r="EU10" s="100" t="s">
        <v>40</v>
      </c>
      <c r="EV10" s="100" t="s">
        <v>40</v>
      </c>
      <c r="EW10" s="100" t="s">
        <v>40</v>
      </c>
      <c r="EX10" s="100" t="s">
        <v>40</v>
      </c>
      <c r="EY10" s="100" t="s">
        <v>40</v>
      </c>
      <c r="EZ10" s="100" t="s">
        <v>40</v>
      </c>
      <c r="FA10" s="100" t="s">
        <v>40</v>
      </c>
      <c r="FB10" s="100" t="s">
        <v>40</v>
      </c>
      <c r="FC10" s="100" t="s">
        <v>40</v>
      </c>
      <c r="FD10" s="100" t="s">
        <v>40</v>
      </c>
      <c r="FE10" s="100" t="s">
        <v>40</v>
      </c>
      <c r="FF10" s="100" t="s">
        <v>40</v>
      </c>
      <c r="FG10" s="100" t="s">
        <v>40</v>
      </c>
      <c r="FH10" s="100" t="s">
        <v>40</v>
      </c>
      <c r="FI10" s="100" t="s">
        <v>40</v>
      </c>
      <c r="FJ10" s="100" t="s">
        <v>40</v>
      </c>
      <c r="FK10" s="100" t="s">
        <v>40</v>
      </c>
      <c r="FL10" s="100" t="s">
        <v>40</v>
      </c>
      <c r="FM10" s="100" t="s">
        <v>40</v>
      </c>
      <c r="FN10" s="100" t="s">
        <v>40</v>
      </c>
      <c r="FO10" s="100" t="s">
        <v>40</v>
      </c>
      <c r="FP10" s="100" t="s">
        <v>40</v>
      </c>
      <c r="FQ10" s="100" t="s">
        <v>40</v>
      </c>
      <c r="FR10" s="100" t="s">
        <v>40</v>
      </c>
      <c r="FS10" s="100" t="s">
        <v>40</v>
      </c>
      <c r="FT10" s="100" t="s">
        <v>40</v>
      </c>
      <c r="FU10" s="100" t="s">
        <v>40</v>
      </c>
      <c r="FV10" s="100" t="s">
        <v>40</v>
      </c>
      <c r="FW10" s="100" t="s">
        <v>40</v>
      </c>
      <c r="FX10" s="100" t="s">
        <v>40</v>
      </c>
      <c r="FY10" s="100" t="s">
        <v>40</v>
      </c>
      <c r="FZ10" s="100" t="s">
        <v>40</v>
      </c>
      <c r="GA10" s="100" t="s">
        <v>40</v>
      </c>
      <c r="GB10" s="100" t="s">
        <v>40</v>
      </c>
      <c r="GC10" s="100" t="s">
        <v>40</v>
      </c>
      <c r="GD10" s="100" t="s">
        <v>40</v>
      </c>
      <c r="GE10" s="100" t="s">
        <v>40</v>
      </c>
      <c r="GF10" s="100" t="s">
        <v>40</v>
      </c>
      <c r="GG10" s="100" t="s">
        <v>40</v>
      </c>
      <c r="GH10" s="100" t="s">
        <v>40</v>
      </c>
      <c r="GI10" s="100" t="s">
        <v>40</v>
      </c>
      <c r="GJ10" s="100" t="s">
        <v>40</v>
      </c>
    </row>
    <row r="11" spans="2:107" ht="20.25" customHeight="1">
      <c r="B11" s="110"/>
      <c r="C11" s="111"/>
      <c r="D11" s="109" t="s">
        <v>37</v>
      </c>
      <c r="E11" s="132">
        <v>282.8791316105769</v>
      </c>
      <c r="F11" s="132">
        <v>273.85107421875</v>
      </c>
      <c r="G11" s="132">
        <v>296.9227764423077</v>
      </c>
      <c r="H11" s="132">
        <v>294.91654146634613</v>
      </c>
      <c r="I11" s="132">
        <v>294.91654146634613</v>
      </c>
      <c r="J11" s="132">
        <v>323.0038311298077</v>
      </c>
      <c r="K11" s="132">
        <v>313.9757737379808</v>
      </c>
      <c r="L11" s="132">
        <v>294.91654146634613</v>
      </c>
      <c r="M11" s="132">
        <v>322.0007136418269</v>
      </c>
      <c r="N11" s="132">
        <v>343.0661808894231</v>
      </c>
      <c r="O11" s="132">
        <v>348.0817683293269</v>
      </c>
      <c r="P11" s="132">
        <v>379.1784104567308</v>
      </c>
      <c r="Q11" s="132">
        <v>388.2064678485577</v>
      </c>
      <c r="R11" s="132">
        <v>401.2469951923077</v>
      </c>
      <c r="S11" s="132">
        <v>426.3249323918269</v>
      </c>
      <c r="T11" s="132">
        <v>439.9993216439047</v>
      </c>
      <c r="U11" s="132">
        <v>409.7241389619847</v>
      </c>
      <c r="V11" s="132">
        <v>423.8525575468807</v>
      </c>
      <c r="W11" s="132">
        <v>429.9075940832647</v>
      </c>
      <c r="X11" s="132">
        <v>413.76082998624065</v>
      </c>
      <c r="Y11" s="132">
        <v>414.77000274230465</v>
      </c>
      <c r="Z11" s="132">
        <v>395.59572037708864</v>
      </c>
      <c r="AA11" s="132">
        <v>326.97197296473655</v>
      </c>
      <c r="AB11" s="132">
        <v>352.2012918663366</v>
      </c>
      <c r="AC11" s="132">
        <v>377.4306107679366</v>
      </c>
      <c r="AD11" s="132">
        <v>386.5131655725126</v>
      </c>
      <c r="AE11" s="132">
        <v>421.8342120347527</v>
      </c>
      <c r="AF11" s="132">
        <v>385.5039928164486</v>
      </c>
      <c r="AG11" s="132">
        <v>408.7149662059207</v>
      </c>
      <c r="AH11" s="132">
        <v>413.76082998624065</v>
      </c>
      <c r="AI11" s="132">
        <v>421.8342120347527</v>
      </c>
      <c r="AJ11" s="132">
        <v>450.09104920454473</v>
      </c>
      <c r="AK11" s="132">
        <v>461.1919495212488</v>
      </c>
      <c r="AL11" s="132">
        <v>460.18277676518477</v>
      </c>
      <c r="AM11" s="132">
        <v>502.5680325198728</v>
      </c>
      <c r="AN11" s="132">
        <v>465.22864054550473</v>
      </c>
      <c r="AO11" s="132">
        <v>479.3570591304008</v>
      </c>
      <c r="AP11" s="132">
        <v>533.8523879578569</v>
      </c>
      <c r="AQ11" s="132">
        <v>509.63224181232084</v>
      </c>
      <c r="AR11" s="132">
        <v>544.9532882745609</v>
      </c>
      <c r="AS11" s="132">
        <v>545.9624610306249</v>
      </c>
      <c r="AT11" s="132">
        <v>512.6597600805128</v>
      </c>
      <c r="AU11" s="132">
        <v>495.5038232274248</v>
      </c>
      <c r="AV11" s="132">
        <v>454.12774022880075</v>
      </c>
      <c r="AW11" s="132">
        <v>463.2102950333768</v>
      </c>
      <c r="AX11" s="132">
        <v>412.75165723017665</v>
      </c>
      <c r="AY11" s="132">
        <v>444.0360126681607</v>
      </c>
      <c r="AZ11" s="132">
        <v>380.45812903612864</v>
      </c>
      <c r="BA11" s="132">
        <v>384.49482006038465</v>
      </c>
      <c r="BB11" s="132">
        <v>306.7885178434565</v>
      </c>
      <c r="BC11" s="132">
        <v>365.3205376951686</v>
      </c>
      <c r="BD11" s="132">
        <v>356.2379828905926</v>
      </c>
      <c r="BE11" s="132">
        <v>346.14625532995257</v>
      </c>
      <c r="BF11" s="132">
        <v>344.12790981782456</v>
      </c>
      <c r="BG11" s="132">
        <v>310.8252088677125</v>
      </c>
      <c r="BH11" s="132">
        <v>321.92610918441653</v>
      </c>
      <c r="BI11" s="132">
        <v>275.50416240547247</v>
      </c>
      <c r="BJ11" s="132">
        <v>267.43078035696044</v>
      </c>
      <c r="BK11" s="132">
        <v>277.5225079176005</v>
      </c>
      <c r="BL11" s="132">
        <v>238.1647704311044</v>
      </c>
      <c r="BM11" s="132">
        <v>266.82925180288464</v>
      </c>
      <c r="BN11" s="132">
        <v>234.7294921875</v>
      </c>
      <c r="BO11" s="132">
        <v>251.78248948317307</v>
      </c>
      <c r="BP11" s="132">
        <v>243.75754957932693</v>
      </c>
      <c r="BQ11" s="132">
        <v>224.69831730769232</v>
      </c>
      <c r="BR11" s="132">
        <v>195.60791015625</v>
      </c>
      <c r="BS11" s="132">
        <v>177.55179537259616</v>
      </c>
      <c r="BT11" s="132">
        <v>180.56114783653845</v>
      </c>
      <c r="BU11" s="132">
        <v>171.53309044471155</v>
      </c>
      <c r="BV11" s="132">
        <v>135.42086087740384</v>
      </c>
      <c r="BW11" s="132">
        <v>158.49256310096155</v>
      </c>
      <c r="BX11" s="132">
        <v>134.41774338942307</v>
      </c>
      <c r="BY11" s="132">
        <v>136.4239783653846</v>
      </c>
      <c r="BZ11" s="132">
        <v>120.3740985576923</v>
      </c>
      <c r="CA11" s="132">
        <v>121.37721604567308</v>
      </c>
      <c r="CB11" s="132">
        <v>90.28057391826923</v>
      </c>
      <c r="CC11" s="132">
        <v>88.2743389423077</v>
      </c>
      <c r="CD11" s="132">
        <v>105.32733623798077</v>
      </c>
      <c r="CE11" s="132">
        <v>67.20887169471153</v>
      </c>
      <c r="CF11" s="132">
        <v>65.20263671875</v>
      </c>
      <c r="CG11" s="132">
        <v>56.17457932692308</v>
      </c>
      <c r="CH11" s="132">
        <v>36.11222956730769</v>
      </c>
      <c r="CI11" s="132">
        <v>58.18081430288461</v>
      </c>
      <c r="CJ11" s="132">
        <v>25.07793719951923</v>
      </c>
      <c r="CK11" s="132">
        <v>31.096642127403847</v>
      </c>
      <c r="CL11" s="132">
        <v>16.049879807692307</v>
      </c>
      <c r="CM11" s="132">
        <v>20.062349759615383</v>
      </c>
      <c r="CN11" s="132">
        <v>17.052997295673077</v>
      </c>
      <c r="CO11" s="132">
        <v>18.056114783653847</v>
      </c>
      <c r="CP11" s="132">
        <v>12.03740985576923</v>
      </c>
      <c r="CQ11" s="132">
        <v>9.028057391826923</v>
      </c>
      <c r="CR11" s="132">
        <v>5.015587439903846</v>
      </c>
      <c r="CS11" s="132">
        <v>5.015587439903846</v>
      </c>
      <c r="CT11" s="132">
        <v>4.012469951923077</v>
      </c>
      <c r="CU11" s="132">
        <v>8.024939903846153</v>
      </c>
      <c r="CV11" s="132">
        <v>4.012469951923077</v>
      </c>
      <c r="CW11" s="132">
        <v>3.0093524639423075</v>
      </c>
      <c r="CX11" s="132">
        <v>1.0031174879807692</v>
      </c>
      <c r="CY11" s="132">
        <v>1.0031174879807692</v>
      </c>
      <c r="CZ11" s="132">
        <v>0</v>
      </c>
      <c r="DA11" s="132">
        <v>0</v>
      </c>
      <c r="DB11" s="132">
        <v>1.0031174879807692</v>
      </c>
      <c r="DC11" s="132">
        <v>26816.999999999978</v>
      </c>
    </row>
    <row r="12" spans="2:107" ht="20.25" customHeight="1">
      <c r="B12" s="112"/>
      <c r="C12" s="113"/>
      <c r="D12" s="109" t="s">
        <v>38</v>
      </c>
      <c r="E12" s="132">
        <f aca="true" t="shared" si="4" ref="E12:BP12">SUM(E10:E11)</f>
        <v>578.2795050434923</v>
      </c>
      <c r="F12" s="132">
        <f t="shared" si="4"/>
        <v>564.2276317769561</v>
      </c>
      <c r="G12" s="132">
        <f t="shared" si="4"/>
        <v>601.3660184497</v>
      </c>
      <c r="H12" s="132">
        <f t="shared" si="4"/>
        <v>612.4217047479831</v>
      </c>
      <c r="I12" s="132">
        <f t="shared" si="4"/>
        <v>597.3502571238548</v>
      </c>
      <c r="J12" s="132">
        <f t="shared" si="4"/>
        <v>649.5518629859216</v>
      </c>
      <c r="K12" s="132">
        <f t="shared" si="4"/>
        <v>661.6238322678744</v>
      </c>
      <c r="L12" s="132">
        <f t="shared" si="4"/>
        <v>618.4502837976345</v>
      </c>
      <c r="M12" s="132">
        <f t="shared" si="4"/>
        <v>634.4820610487545</v>
      </c>
      <c r="N12" s="132">
        <f t="shared" si="4"/>
        <v>731.9095295919342</v>
      </c>
      <c r="O12" s="132">
        <f t="shared" si="4"/>
        <v>730.8965379821867</v>
      </c>
      <c r="P12" s="132">
        <f t="shared" si="4"/>
        <v>776.059864558777</v>
      </c>
      <c r="Q12" s="132">
        <f t="shared" si="4"/>
        <v>789.1069746503715</v>
      </c>
      <c r="R12" s="132">
        <f t="shared" si="4"/>
        <v>851.3808975662741</v>
      </c>
      <c r="S12" s="132">
        <f t="shared" si="4"/>
        <v>899.5683877894567</v>
      </c>
      <c r="T12" s="132">
        <f t="shared" si="4"/>
        <v>871.2535731167195</v>
      </c>
      <c r="U12" s="132">
        <f t="shared" si="4"/>
        <v>893.7436164973556</v>
      </c>
      <c r="V12" s="132">
        <f t="shared" si="4"/>
        <v>869.3128314211529</v>
      </c>
      <c r="W12" s="132">
        <f t="shared" si="4"/>
        <v>870.2942885284449</v>
      </c>
      <c r="X12" s="132">
        <f t="shared" si="4"/>
        <v>882.5595692343358</v>
      </c>
      <c r="Y12" s="132">
        <f t="shared" si="4"/>
        <v>867.3332878173055</v>
      </c>
      <c r="Z12" s="132">
        <f t="shared" si="4"/>
        <v>731.466678582975</v>
      </c>
      <c r="AA12" s="132">
        <f t="shared" si="4"/>
        <v>655.7399199698941</v>
      </c>
      <c r="AB12" s="132">
        <f t="shared" si="4"/>
        <v>679.9545229856758</v>
      </c>
      <c r="AC12" s="132">
        <f t="shared" si="4"/>
        <v>762.0079314931056</v>
      </c>
      <c r="AD12" s="132">
        <f t="shared" si="4"/>
        <v>796.4583834431412</v>
      </c>
      <c r="AE12" s="132">
        <f t="shared" si="4"/>
        <v>834.8235775628365</v>
      </c>
      <c r="AF12" s="132">
        <f t="shared" si="4"/>
        <v>840.0967096630864</v>
      </c>
      <c r="AG12" s="132">
        <f t="shared" si="4"/>
        <v>805.4688775609102</v>
      </c>
      <c r="AH12" s="132">
        <f t="shared" si="4"/>
        <v>816.6030366561406</v>
      </c>
      <c r="AI12" s="132">
        <f t="shared" si="4"/>
        <v>854.1031793933859</v>
      </c>
      <c r="AJ12" s="132">
        <f t="shared" si="4"/>
        <v>902.6543342795457</v>
      </c>
      <c r="AK12" s="132">
        <f t="shared" si="4"/>
        <v>951.29972237153</v>
      </c>
      <c r="AL12" s="132">
        <f t="shared" si="4"/>
        <v>947.2464019580109</v>
      </c>
      <c r="AM12" s="132">
        <f t="shared" si="4"/>
        <v>954.1166017090553</v>
      </c>
      <c r="AN12" s="132">
        <f t="shared" si="4"/>
        <v>891.4093125892275</v>
      </c>
      <c r="AO12" s="132">
        <f t="shared" si="4"/>
        <v>967.4354002090453</v>
      </c>
      <c r="AP12" s="132">
        <f t="shared" si="4"/>
        <v>1025.989592579775</v>
      </c>
      <c r="AQ12" s="132">
        <f t="shared" si="4"/>
        <v>1013.9460370640595</v>
      </c>
      <c r="AR12" s="132">
        <f t="shared" si="4"/>
        <v>1092.8998666164903</v>
      </c>
      <c r="AS12" s="132">
        <f t="shared" si="4"/>
        <v>1105.0709141165567</v>
      </c>
      <c r="AT12" s="132">
        <f t="shared" si="4"/>
        <v>1036.2531571628008</v>
      </c>
      <c r="AU12" s="132">
        <f t="shared" si="4"/>
        <v>996.7734708217083</v>
      </c>
      <c r="AV12" s="132">
        <f t="shared" si="4"/>
        <v>924.9559112485326</v>
      </c>
      <c r="AW12" s="132">
        <f t="shared" si="4"/>
        <v>906.6411371360123</v>
      </c>
      <c r="AX12" s="132">
        <f t="shared" si="4"/>
        <v>857.1972152186304</v>
      </c>
      <c r="AY12" s="132">
        <f t="shared" si="4"/>
        <v>906.7464566013455</v>
      </c>
      <c r="AZ12" s="132">
        <f t="shared" si="4"/>
        <v>739.6675526158378</v>
      </c>
      <c r="BA12" s="132">
        <f t="shared" si="4"/>
        <v>745.7336754117307</v>
      </c>
      <c r="BB12" s="132">
        <f t="shared" si="4"/>
        <v>654.8360666791634</v>
      </c>
      <c r="BC12" s="132">
        <f t="shared" si="4"/>
        <v>699.1620641294181</v>
      </c>
      <c r="BD12" s="132">
        <f t="shared" si="4"/>
        <v>711.3885429270283</v>
      </c>
      <c r="BE12" s="132">
        <f t="shared" si="4"/>
        <v>679.987781764202</v>
      </c>
      <c r="BF12" s="132">
        <f t="shared" si="4"/>
        <v>657.6751185357064</v>
      </c>
      <c r="BG12" s="132">
        <f t="shared" si="4"/>
        <v>622.3429858139575</v>
      </c>
      <c r="BH12" s="132">
        <f t="shared" si="4"/>
        <v>609.0907048710203</v>
      </c>
      <c r="BI12" s="132">
        <f t="shared" si="4"/>
        <v>542.3744403757084</v>
      </c>
      <c r="BJ12" s="132">
        <f t="shared" si="4"/>
        <v>545.4629330711987</v>
      </c>
      <c r="BK12" s="132">
        <f t="shared" si="4"/>
        <v>559.6135241751123</v>
      </c>
      <c r="BL12" s="132">
        <f t="shared" si="4"/>
        <v>507.06448017297714</v>
      </c>
      <c r="BM12" s="132">
        <f t="shared" si="4"/>
        <v>502.9485979142286</v>
      </c>
      <c r="BN12" s="132">
        <f t="shared" si="4"/>
        <v>473.86312782366963</v>
      </c>
      <c r="BO12" s="132">
        <f t="shared" si="4"/>
        <v>475.84467749521434</v>
      </c>
      <c r="BP12" s="132">
        <f t="shared" si="4"/>
        <v>462.79592171665877</v>
      </c>
      <c r="BQ12" s="132">
        <f aca="true" t="shared" si="5" ref="BQ12:DB12">SUM(BQ10:BQ11)</f>
        <v>425.65095229607016</v>
      </c>
      <c r="BR12" s="132">
        <f t="shared" si="5"/>
        <v>386.51291339520895</v>
      </c>
      <c r="BS12" s="132">
        <f t="shared" si="5"/>
        <v>354.39011416236866</v>
      </c>
      <c r="BT12" s="132">
        <f t="shared" si="5"/>
        <v>295.1041497799138</v>
      </c>
      <c r="BU12" s="132">
        <f t="shared" si="5"/>
        <v>322.2475666859949</v>
      </c>
      <c r="BV12" s="132">
        <f t="shared" si="5"/>
        <v>221.83049392240633</v>
      </c>
      <c r="BW12" s="132">
        <f t="shared" si="5"/>
        <v>287.10224949352335</v>
      </c>
      <c r="BX12" s="132">
        <f t="shared" si="5"/>
        <v>243.936929458089</v>
      </c>
      <c r="BY12" s="132">
        <f t="shared" si="5"/>
        <v>231.8764799848641</v>
      </c>
      <c r="BZ12" s="132">
        <f t="shared" si="5"/>
        <v>188.69799445374076</v>
      </c>
      <c r="CA12" s="132">
        <f t="shared" si="5"/>
        <v>195.72969099137288</v>
      </c>
      <c r="CB12" s="132">
        <f t="shared" si="5"/>
        <v>155.59018028949203</v>
      </c>
      <c r="CC12" s="132">
        <f t="shared" si="5"/>
        <v>151.5744189636467</v>
      </c>
      <c r="CD12" s="132">
        <f t="shared" si="5"/>
        <v>162.59883720966846</v>
      </c>
      <c r="CE12" s="132">
        <f t="shared" si="5"/>
        <v>128.49942536616678</v>
      </c>
      <c r="CF12" s="132">
        <f t="shared" si="5"/>
        <v>103.38363736654179</v>
      </c>
      <c r="CG12" s="132">
        <f t="shared" si="5"/>
        <v>82.2984218754122</v>
      </c>
      <c r="CH12" s="132">
        <f t="shared" si="5"/>
        <v>62.236072115796816</v>
      </c>
      <c r="CI12" s="132">
        <f t="shared" si="5"/>
        <v>99.37610447550207</v>
      </c>
      <c r="CJ12" s="132">
        <f t="shared" si="5"/>
        <v>41.15414799858946</v>
      </c>
      <c r="CK12" s="132">
        <f t="shared" si="5"/>
        <v>51.191905626241635</v>
      </c>
      <c r="CL12" s="132">
        <f t="shared" si="5"/>
        <v>24.08798520722742</v>
      </c>
      <c r="CM12" s="132">
        <f t="shared" si="5"/>
        <v>32.119507858918055</v>
      </c>
      <c r="CN12" s="132">
        <f t="shared" si="5"/>
        <v>24.0863395202663</v>
      </c>
      <c r="CO12" s="132">
        <f t="shared" si="5"/>
        <v>25.089457008247074</v>
      </c>
      <c r="CP12" s="132">
        <f t="shared" si="5"/>
        <v>14.046936205653008</v>
      </c>
      <c r="CQ12" s="132">
        <f t="shared" si="5"/>
        <v>12.04234691665259</v>
      </c>
      <c r="CR12" s="132">
        <f t="shared" si="5"/>
        <v>6.020350614845735</v>
      </c>
      <c r="CS12" s="132">
        <f t="shared" si="5"/>
        <v>10.039403314613292</v>
      </c>
      <c r="CT12" s="132">
        <f t="shared" si="5"/>
        <v>5.017233126864966</v>
      </c>
      <c r="CU12" s="132">
        <f t="shared" si="5"/>
        <v>8.024939903846153</v>
      </c>
      <c r="CV12" s="132">
        <f t="shared" si="5"/>
        <v>5.017233126864966</v>
      </c>
      <c r="CW12" s="132">
        <f t="shared" si="5"/>
        <v>5.0188788138260865</v>
      </c>
      <c r="CX12" s="132">
        <f t="shared" si="5"/>
        <v>3.0126438378645477</v>
      </c>
      <c r="CY12" s="132">
        <f t="shared" si="5"/>
        <v>1.0031174879807692</v>
      </c>
      <c r="CZ12" s="132">
        <f t="shared" si="5"/>
        <v>0</v>
      </c>
      <c r="DA12" s="132">
        <f t="shared" si="5"/>
        <v>0</v>
      </c>
      <c r="DB12" s="132">
        <f t="shared" si="5"/>
        <v>2.007880662922658</v>
      </c>
      <c r="DC12" s="132">
        <f>SUM(E12:DB12)</f>
        <v>53365.99999999999</v>
      </c>
    </row>
    <row r="13" spans="2:192" ht="20.25" customHeight="1">
      <c r="B13" s="106">
        <v>4</v>
      </c>
      <c r="C13" s="107" t="s">
        <v>64</v>
      </c>
      <c r="D13" s="109" t="s">
        <v>36</v>
      </c>
      <c r="E13" s="132">
        <v>400.7202765211203</v>
      </c>
      <c r="F13" s="132">
        <v>405.77987597214457</v>
      </c>
      <c r="G13" s="132">
        <v>404.7679560819397</v>
      </c>
      <c r="H13" s="132">
        <v>400.7202765211203</v>
      </c>
      <c r="I13" s="132">
        <v>436.13747267829007</v>
      </c>
      <c r="J13" s="132">
        <v>452.3281909215676</v>
      </c>
      <c r="K13" s="132">
        <v>415.89907487419305</v>
      </c>
      <c r="L13" s="132">
        <v>446.25667158033855</v>
      </c>
      <c r="M13" s="132">
        <v>503.93610532201495</v>
      </c>
      <c r="N13" s="132">
        <v>478.6381080668937</v>
      </c>
      <c r="O13" s="132">
        <v>518.1029837848828</v>
      </c>
      <c r="P13" s="132">
        <v>545.4248208204137</v>
      </c>
      <c r="Q13" s="132">
        <v>557.567859502872</v>
      </c>
      <c r="R13" s="132">
        <v>626.3784120368017</v>
      </c>
      <c r="S13" s="132">
        <v>677.986326437249</v>
      </c>
      <c r="T13" s="132">
        <v>657.6271571709757</v>
      </c>
      <c r="U13" s="132">
        <v>673.1128830070269</v>
      </c>
      <c r="V13" s="132">
        <v>642.1414313349245</v>
      </c>
      <c r="W13" s="132">
        <v>722.6672056823909</v>
      </c>
      <c r="X13" s="132">
        <v>667.9509743950099</v>
      </c>
      <c r="Y13" s="132">
        <v>681.3719367862542</v>
      </c>
      <c r="Z13" s="132">
        <v>543.0327859841966</v>
      </c>
      <c r="AA13" s="132">
        <v>519.288006368918</v>
      </c>
      <c r="AB13" s="132">
        <v>603.943307605998</v>
      </c>
      <c r="AC13" s="132">
        <v>609.1052162180151</v>
      </c>
      <c r="AD13" s="132">
        <v>655.5623937261688</v>
      </c>
      <c r="AE13" s="132">
        <v>650.4004851141518</v>
      </c>
      <c r="AF13" s="132">
        <v>618.3966517196459</v>
      </c>
      <c r="AG13" s="132">
        <v>652.4652485589586</v>
      </c>
      <c r="AH13" s="132">
        <v>682.4043185086576</v>
      </c>
      <c r="AI13" s="132">
        <v>689.6309905654816</v>
      </c>
      <c r="AJ13" s="132">
        <v>713.3757701807601</v>
      </c>
      <c r="AK13" s="132">
        <v>671.0481195622201</v>
      </c>
      <c r="AL13" s="132">
        <v>710.2786250135499</v>
      </c>
      <c r="AM13" s="132">
        <v>710.2786250135499</v>
      </c>
      <c r="AN13" s="132">
        <v>657.6271571709757</v>
      </c>
      <c r="AO13" s="132">
        <v>775.3186735249651</v>
      </c>
      <c r="AP13" s="132">
        <v>800.095834862647</v>
      </c>
      <c r="AQ13" s="132">
        <v>792.8691628058231</v>
      </c>
      <c r="AR13" s="132">
        <v>824.872996200329</v>
      </c>
      <c r="AS13" s="132">
        <v>806.2901251970675</v>
      </c>
      <c r="AT13" s="132">
        <v>792.8691628058231</v>
      </c>
      <c r="AU13" s="132">
        <v>760.8653294113172</v>
      </c>
      <c r="AV13" s="132">
        <v>682.4043185086576</v>
      </c>
      <c r="AW13" s="132">
        <v>766.0272380233343</v>
      </c>
      <c r="AX13" s="132">
        <v>683.4367002310611</v>
      </c>
      <c r="AY13" s="132">
        <v>667.9509743950099</v>
      </c>
      <c r="AZ13" s="132">
        <v>635.947141000504</v>
      </c>
      <c r="BA13" s="132">
        <v>554.3889849306341</v>
      </c>
      <c r="BB13" s="132">
        <v>557.4861300978444</v>
      </c>
      <c r="BC13" s="132">
        <v>566.7775655994751</v>
      </c>
      <c r="BD13" s="132">
        <v>540.9680225393897</v>
      </c>
      <c r="BE13" s="132">
        <v>496.5756084760429</v>
      </c>
      <c r="BF13" s="132">
        <v>522.3851515361282</v>
      </c>
      <c r="BG13" s="132">
        <v>535.8061139273726</v>
      </c>
      <c r="BH13" s="132">
        <v>447.0212858006789</v>
      </c>
      <c r="BI13" s="132">
        <v>413.9850706837696</v>
      </c>
      <c r="BJ13" s="132">
        <v>463.53939335913356</v>
      </c>
      <c r="BK13" s="132">
        <v>437.72985029904817</v>
      </c>
      <c r="BL13" s="132">
        <v>400.56410829252525</v>
      </c>
      <c r="BM13" s="132">
        <v>397.68451685050576</v>
      </c>
      <c r="BN13" s="132">
        <v>392.62491739948155</v>
      </c>
      <c r="BO13" s="132">
        <v>386.5533980582524</v>
      </c>
      <c r="BP13" s="132">
        <v>347.0885223402633</v>
      </c>
      <c r="BQ13" s="132">
        <v>293.4567681594063</v>
      </c>
      <c r="BR13" s="132">
        <v>314.7070858537081</v>
      </c>
      <c r="BS13" s="132">
        <v>264.11109134346566</v>
      </c>
      <c r="BT13" s="132">
        <v>222.62237584506684</v>
      </c>
      <c r="BU13" s="132">
        <v>262.087251563056</v>
      </c>
      <c r="BV13" s="132">
        <v>165.95486199359527</v>
      </c>
      <c r="BW13" s="132">
        <v>174.05022111523408</v>
      </c>
      <c r="BX13" s="132">
        <v>164.94294210339044</v>
      </c>
      <c r="BY13" s="132">
        <v>138.63302495806434</v>
      </c>
      <c r="BZ13" s="132">
        <v>117.38270726376251</v>
      </c>
      <c r="CA13" s="132">
        <v>111.31118792253342</v>
      </c>
      <c r="CB13" s="132">
        <v>117.38270726376251</v>
      </c>
      <c r="CC13" s="132">
        <v>102.20390891068978</v>
      </c>
      <c r="CD13" s="132">
        <v>99.16814924007522</v>
      </c>
      <c r="CE13" s="132">
        <v>79.9416713261831</v>
      </c>
      <c r="CF13" s="132">
        <v>48.57215472983277</v>
      </c>
      <c r="CG13" s="132">
        <v>46.548314949423066</v>
      </c>
      <c r="CH13" s="132">
        <v>42.50063538860367</v>
      </c>
      <c r="CI13" s="132">
        <v>32.381436486555174</v>
      </c>
      <c r="CJ13" s="132">
        <v>25.29799725512123</v>
      </c>
      <c r="CK13" s="132">
        <v>34.405276266964876</v>
      </c>
      <c r="CL13" s="132">
        <v>12.143038682458192</v>
      </c>
      <c r="CM13" s="132">
        <v>17.202638133482438</v>
      </c>
      <c r="CN13" s="132">
        <v>15.17879835307274</v>
      </c>
      <c r="CO13" s="132">
        <v>8.095359121638793</v>
      </c>
      <c r="CP13" s="132">
        <v>4.047679560819397</v>
      </c>
      <c r="CQ13" s="132">
        <v>3.035759670614548</v>
      </c>
      <c r="CR13" s="132">
        <v>1.0119198902048492</v>
      </c>
      <c r="CS13" s="132">
        <v>4.047679560819397</v>
      </c>
      <c r="CT13" s="132">
        <v>2.0238397804096984</v>
      </c>
      <c r="CU13" s="132">
        <v>1.0119198902048492</v>
      </c>
      <c r="CV13" s="132">
        <v>4.047679560819397</v>
      </c>
      <c r="CW13" s="132">
        <v>1.0119198902048492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40383</v>
      </c>
      <c r="DD13" t="s">
        <v>40</v>
      </c>
      <c r="DE13" t="s">
        <v>40</v>
      </c>
      <c r="DF13" t="s">
        <v>40</v>
      </c>
      <c r="DG13" t="s">
        <v>40</v>
      </c>
      <c r="DH13" t="s">
        <v>40</v>
      </c>
      <c r="DI13" s="42" t="s">
        <v>40</v>
      </c>
      <c r="DJ13" s="100" t="s">
        <v>40</v>
      </c>
      <c r="DK13" s="100" t="s">
        <v>40</v>
      </c>
      <c r="DL13" s="100" t="s">
        <v>40</v>
      </c>
      <c r="DM13" s="100" t="s">
        <v>40</v>
      </c>
      <c r="DN13" s="100" t="s">
        <v>40</v>
      </c>
      <c r="DO13" s="100" t="s">
        <v>40</v>
      </c>
      <c r="DP13" s="100" t="s">
        <v>40</v>
      </c>
      <c r="DQ13" s="100" t="s">
        <v>40</v>
      </c>
      <c r="DR13" s="100" t="s">
        <v>40</v>
      </c>
      <c r="DS13" s="100" t="s">
        <v>40</v>
      </c>
      <c r="DT13" s="100" t="s">
        <v>40</v>
      </c>
      <c r="DU13" s="100" t="s">
        <v>40</v>
      </c>
      <c r="DV13" s="100" t="s">
        <v>40</v>
      </c>
      <c r="DW13" s="100" t="s">
        <v>40</v>
      </c>
      <c r="DX13" s="100" t="s">
        <v>40</v>
      </c>
      <c r="DY13" s="100" t="s">
        <v>40</v>
      </c>
      <c r="DZ13" s="100" t="s">
        <v>40</v>
      </c>
      <c r="EA13" s="100" t="s">
        <v>40</v>
      </c>
      <c r="EB13" s="100" t="s">
        <v>40</v>
      </c>
      <c r="EC13" s="100" t="s">
        <v>40</v>
      </c>
      <c r="ED13" s="100" t="s">
        <v>40</v>
      </c>
      <c r="EE13" s="100" t="s">
        <v>40</v>
      </c>
      <c r="EF13" s="100" t="s">
        <v>40</v>
      </c>
      <c r="EG13" s="100" t="s">
        <v>40</v>
      </c>
      <c r="EH13" s="100" t="s">
        <v>40</v>
      </c>
      <c r="EI13" s="100" t="s">
        <v>40</v>
      </c>
      <c r="EJ13" s="100" t="s">
        <v>40</v>
      </c>
      <c r="EK13" s="100" t="s">
        <v>40</v>
      </c>
      <c r="EL13" s="100" t="s">
        <v>40</v>
      </c>
      <c r="EM13" s="100" t="s">
        <v>40</v>
      </c>
      <c r="EN13" s="100" t="s">
        <v>40</v>
      </c>
      <c r="EO13" s="100" t="s">
        <v>40</v>
      </c>
      <c r="EP13" s="100" t="s">
        <v>40</v>
      </c>
      <c r="EQ13" s="100" t="s">
        <v>40</v>
      </c>
      <c r="ER13" s="100" t="s">
        <v>40</v>
      </c>
      <c r="ES13" s="100" t="s">
        <v>40</v>
      </c>
      <c r="ET13" s="100" t="s">
        <v>40</v>
      </c>
      <c r="EU13" s="100" t="s">
        <v>40</v>
      </c>
      <c r="EV13" s="100" t="s">
        <v>40</v>
      </c>
      <c r="EW13" s="100" t="s">
        <v>40</v>
      </c>
      <c r="EX13" s="100" t="s">
        <v>40</v>
      </c>
      <c r="EY13" s="100" t="s">
        <v>40</v>
      </c>
      <c r="EZ13" s="100" t="s">
        <v>40</v>
      </c>
      <c r="FA13" s="100" t="s">
        <v>40</v>
      </c>
      <c r="FB13" s="100" t="s">
        <v>40</v>
      </c>
      <c r="FC13" s="100" t="s">
        <v>40</v>
      </c>
      <c r="FD13" s="100" t="s">
        <v>40</v>
      </c>
      <c r="FE13" s="100" t="s">
        <v>40</v>
      </c>
      <c r="FF13" s="100" t="s">
        <v>40</v>
      </c>
      <c r="FG13" s="100" t="s">
        <v>40</v>
      </c>
      <c r="FH13" s="100" t="s">
        <v>40</v>
      </c>
      <c r="FI13" s="100" t="s">
        <v>40</v>
      </c>
      <c r="FJ13" s="100" t="s">
        <v>40</v>
      </c>
      <c r="FK13" s="100" t="s">
        <v>40</v>
      </c>
      <c r="FL13" s="100" t="s">
        <v>40</v>
      </c>
      <c r="FM13" s="100" t="s">
        <v>40</v>
      </c>
      <c r="FN13" s="100" t="s">
        <v>40</v>
      </c>
      <c r="FO13" s="100" t="s">
        <v>40</v>
      </c>
      <c r="FP13" s="100" t="s">
        <v>40</v>
      </c>
      <c r="FQ13" s="100" t="s">
        <v>40</v>
      </c>
      <c r="FR13" s="100" t="s">
        <v>40</v>
      </c>
      <c r="FS13" s="100" t="s">
        <v>40</v>
      </c>
      <c r="FT13" s="100" t="s">
        <v>40</v>
      </c>
      <c r="FU13" s="100" t="s">
        <v>40</v>
      </c>
      <c r="FV13" s="100" t="s">
        <v>40</v>
      </c>
      <c r="FW13" s="100" t="s">
        <v>40</v>
      </c>
      <c r="FX13" s="100" t="s">
        <v>40</v>
      </c>
      <c r="FY13" s="100" t="s">
        <v>40</v>
      </c>
      <c r="FZ13" s="100" t="s">
        <v>40</v>
      </c>
      <c r="GA13" s="100" t="s">
        <v>40</v>
      </c>
      <c r="GB13" s="100" t="s">
        <v>40</v>
      </c>
      <c r="GC13" s="100" t="s">
        <v>40</v>
      </c>
      <c r="GD13" s="100" t="s">
        <v>40</v>
      </c>
      <c r="GE13" s="100" t="s">
        <v>40</v>
      </c>
      <c r="GF13" s="100" t="s">
        <v>40</v>
      </c>
      <c r="GG13" s="100" t="s">
        <v>40</v>
      </c>
      <c r="GH13" s="100" t="s">
        <v>40</v>
      </c>
      <c r="GI13" s="100" t="s">
        <v>40</v>
      </c>
      <c r="GJ13" s="100" t="s">
        <v>40</v>
      </c>
    </row>
    <row r="14" spans="2:107" ht="20.25" customHeight="1">
      <c r="B14" s="110"/>
      <c r="C14" s="111"/>
      <c r="D14" s="109" t="s">
        <v>37</v>
      </c>
      <c r="E14" s="132">
        <v>383.8118430534503</v>
      </c>
      <c r="F14" s="132">
        <v>393.8856447083965</v>
      </c>
      <c r="G14" s="132">
        <v>379.78232239147184</v>
      </c>
      <c r="H14" s="132">
        <v>416.0480083492781</v>
      </c>
      <c r="I14" s="132">
        <v>396.9077852048803</v>
      </c>
      <c r="J14" s="132">
        <v>429.1439505007082</v>
      </c>
      <c r="K14" s="132">
        <v>443.2472728176329</v>
      </c>
      <c r="L14" s="132">
        <v>447.27679347961134</v>
      </c>
      <c r="M14" s="132">
        <v>385.8266033844395</v>
      </c>
      <c r="N14" s="132">
        <v>500.66794225082623</v>
      </c>
      <c r="O14" s="132">
        <v>473.4686777824715</v>
      </c>
      <c r="P14" s="132">
        <v>495.6310414233531</v>
      </c>
      <c r="Q14" s="132">
        <v>571.1845538354496</v>
      </c>
      <c r="R14" s="132">
        <v>579.2435951594066</v>
      </c>
      <c r="S14" s="132">
        <v>611.4797604552344</v>
      </c>
      <c r="T14" s="132">
        <v>611.587134826917</v>
      </c>
      <c r="U14" s="132">
        <v>603.3779115406496</v>
      </c>
      <c r="V14" s="132">
        <v>640.3194163288528</v>
      </c>
      <c r="W14" s="132">
        <v>626.9794284886683</v>
      </c>
      <c r="X14" s="132">
        <v>640.3194163288528</v>
      </c>
      <c r="Y14" s="132">
        <v>632.1101930425854</v>
      </c>
      <c r="Z14" s="132">
        <v>565.4102538416632</v>
      </c>
      <c r="AA14" s="132">
        <v>542.834889804428</v>
      </c>
      <c r="AB14" s="132">
        <v>548.9918072691286</v>
      </c>
      <c r="AC14" s="132">
        <v>594.1425353435989</v>
      </c>
      <c r="AD14" s="132">
        <v>602.3517586298663</v>
      </c>
      <c r="AE14" s="132">
        <v>630.0578872210185</v>
      </c>
      <c r="AF14" s="132">
        <v>649.5547925259035</v>
      </c>
      <c r="AG14" s="132">
        <v>636.2148046857191</v>
      </c>
      <c r="AH14" s="132">
        <v>617.7440522916175</v>
      </c>
      <c r="AI14" s="132">
        <v>661.8686274553045</v>
      </c>
      <c r="AJ14" s="132">
        <v>679.3132269386226</v>
      </c>
      <c r="AK14" s="132">
        <v>647.5024867043367</v>
      </c>
      <c r="AL14" s="132">
        <v>708.0455084405583</v>
      </c>
      <c r="AM14" s="132">
        <v>682.3916856709728</v>
      </c>
      <c r="AN14" s="132">
        <v>648.52863961512</v>
      </c>
      <c r="AO14" s="132">
        <v>722.4116491915261</v>
      </c>
      <c r="AP14" s="132">
        <v>748.0654719611116</v>
      </c>
      <c r="AQ14" s="132">
        <v>818.8700228051674</v>
      </c>
      <c r="AR14" s="132">
        <v>811.6869524296835</v>
      </c>
      <c r="AS14" s="132">
        <v>811.6869524296835</v>
      </c>
      <c r="AT14" s="132">
        <v>773.719294730697</v>
      </c>
      <c r="AU14" s="132">
        <v>787.0592825708815</v>
      </c>
      <c r="AV14" s="132">
        <v>781.9285180169644</v>
      </c>
      <c r="AW14" s="132">
        <v>701.8885909758578</v>
      </c>
      <c r="AX14" s="132">
        <v>711.1239671729086</v>
      </c>
      <c r="AY14" s="132">
        <v>681.3655327601895</v>
      </c>
      <c r="AZ14" s="132">
        <v>656.7378629013874</v>
      </c>
      <c r="BA14" s="132">
        <v>596.1948411651657</v>
      </c>
      <c r="BB14" s="132">
        <v>629.0317343102352</v>
      </c>
      <c r="BC14" s="132">
        <v>570.5410183955803</v>
      </c>
      <c r="BD14" s="132">
        <v>585.9333120573316</v>
      </c>
      <c r="BE14" s="132">
        <v>520.2595257671928</v>
      </c>
      <c r="BF14" s="132">
        <v>533.5995136073773</v>
      </c>
      <c r="BG14" s="132">
        <v>589.0117707896818</v>
      </c>
      <c r="BH14" s="132">
        <v>479.2134093358561</v>
      </c>
      <c r="BI14" s="132">
        <v>445.3503632800033</v>
      </c>
      <c r="BJ14" s="132">
        <v>477.16110351428927</v>
      </c>
      <c r="BK14" s="132">
        <v>456.6380452986209</v>
      </c>
      <c r="BL14" s="132">
        <v>419.6965405104179</v>
      </c>
      <c r="BM14" s="132">
        <v>408.9963471908158</v>
      </c>
      <c r="BN14" s="132">
        <v>447.27679347961134</v>
      </c>
      <c r="BO14" s="132">
        <v>419.070148845762</v>
      </c>
      <c r="BP14" s="132">
        <v>358.6273389160848</v>
      </c>
      <c r="BQ14" s="132">
        <v>337.47235544069775</v>
      </c>
      <c r="BR14" s="132">
        <v>363.6642397435579</v>
      </c>
      <c r="BS14" s="132">
        <v>295.1623884899237</v>
      </c>
      <c r="BT14" s="132">
        <v>291.13286782794523</v>
      </c>
      <c r="BU14" s="132">
        <v>294.1550083244291</v>
      </c>
      <c r="BV14" s="132">
        <v>252.85242153914967</v>
      </c>
      <c r="BW14" s="132">
        <v>241.77123971870884</v>
      </c>
      <c r="BX14" s="132">
        <v>196.43913227145094</v>
      </c>
      <c r="BY14" s="132">
        <v>229.6826777327734</v>
      </c>
      <c r="BZ14" s="132">
        <v>170.2472479685908</v>
      </c>
      <c r="CA14" s="132">
        <v>168.23248763760157</v>
      </c>
      <c r="CB14" s="132">
        <v>174.27676863056928</v>
      </c>
      <c r="CC14" s="132">
        <v>173.26938846507468</v>
      </c>
      <c r="CD14" s="132">
        <v>131.96680167979525</v>
      </c>
      <c r="CE14" s="132">
        <v>128.94466118331138</v>
      </c>
      <c r="CF14" s="132">
        <v>108.79705787341898</v>
      </c>
      <c r="CG14" s="132">
        <v>65.47971075715031</v>
      </c>
      <c r="CH14" s="132">
        <v>72.53137191561265</v>
      </c>
      <c r="CI14" s="132">
        <v>77.56827274308576</v>
      </c>
      <c r="CJ14" s="132">
        <v>55.40590910220411</v>
      </c>
      <c r="CK14" s="132">
        <v>38.28044628879557</v>
      </c>
      <c r="CL14" s="132">
        <v>32.236165295827846</v>
      </c>
      <c r="CM14" s="132">
        <v>24.177123971870884</v>
      </c>
      <c r="CN14" s="132">
        <v>34.250925626817086</v>
      </c>
      <c r="CO14" s="132">
        <v>23.169743806376264</v>
      </c>
      <c r="CP14" s="132">
        <v>17.125462813408543</v>
      </c>
      <c r="CQ14" s="132">
        <v>12.088561985935442</v>
      </c>
      <c r="CR14" s="132">
        <v>7.051661158462341</v>
      </c>
      <c r="CS14" s="132">
        <v>5.036900827473101</v>
      </c>
      <c r="CT14" s="132">
        <v>2.0147603309892403</v>
      </c>
      <c r="CU14" s="132">
        <v>8.059041323956961</v>
      </c>
      <c r="CV14" s="132">
        <v>3.0221404964838605</v>
      </c>
      <c r="CW14" s="132">
        <v>2.0147603309892403</v>
      </c>
      <c r="CX14" s="132">
        <v>1.0073801654946202</v>
      </c>
      <c r="CY14" s="132">
        <v>1.0073801654946202</v>
      </c>
      <c r="CZ14" s="132">
        <v>1.0073801654946202</v>
      </c>
      <c r="DA14" s="132">
        <v>0</v>
      </c>
      <c r="DB14" s="132">
        <v>0</v>
      </c>
      <c r="DC14" s="132">
        <v>41060.999999999985</v>
      </c>
    </row>
    <row r="15" spans="2:107" ht="20.25" customHeight="1">
      <c r="B15" s="112"/>
      <c r="C15" s="113"/>
      <c r="D15" s="109" t="s">
        <v>38</v>
      </c>
      <c r="E15" s="132">
        <f aca="true" t="shared" si="6" ref="E15:BP15">SUM(E13:E14)</f>
        <v>784.5321195745705</v>
      </c>
      <c r="F15" s="132">
        <f t="shared" si="6"/>
        <v>799.665520680541</v>
      </c>
      <c r="G15" s="132">
        <f t="shared" si="6"/>
        <v>784.5502784734115</v>
      </c>
      <c r="H15" s="132">
        <f t="shared" si="6"/>
        <v>816.7682848703985</v>
      </c>
      <c r="I15" s="132">
        <f t="shared" si="6"/>
        <v>833.0452578831704</v>
      </c>
      <c r="J15" s="132">
        <f t="shared" si="6"/>
        <v>881.4721414222759</v>
      </c>
      <c r="K15" s="132">
        <f t="shared" si="6"/>
        <v>859.1463476918259</v>
      </c>
      <c r="L15" s="132">
        <f t="shared" si="6"/>
        <v>893.5334650599499</v>
      </c>
      <c r="M15" s="132">
        <f t="shared" si="6"/>
        <v>889.7627087064545</v>
      </c>
      <c r="N15" s="132">
        <f t="shared" si="6"/>
        <v>979.30605031772</v>
      </c>
      <c r="O15" s="132">
        <f t="shared" si="6"/>
        <v>991.5716615673543</v>
      </c>
      <c r="P15" s="132">
        <f t="shared" si="6"/>
        <v>1041.0558622437668</v>
      </c>
      <c r="Q15" s="132">
        <f t="shared" si="6"/>
        <v>1128.7524133383217</v>
      </c>
      <c r="R15" s="132">
        <f t="shared" si="6"/>
        <v>1205.6220071962084</v>
      </c>
      <c r="S15" s="132">
        <f t="shared" si="6"/>
        <v>1289.4660868924834</v>
      </c>
      <c r="T15" s="132">
        <f t="shared" si="6"/>
        <v>1269.2142919978928</v>
      </c>
      <c r="U15" s="132">
        <f t="shared" si="6"/>
        <v>1276.4907945476766</v>
      </c>
      <c r="V15" s="132">
        <f t="shared" si="6"/>
        <v>1282.4608476637773</v>
      </c>
      <c r="W15" s="132">
        <f t="shared" si="6"/>
        <v>1349.6466341710593</v>
      </c>
      <c r="X15" s="132">
        <f t="shared" si="6"/>
        <v>1308.2703907238626</v>
      </c>
      <c r="Y15" s="132">
        <f t="shared" si="6"/>
        <v>1313.4821298288396</v>
      </c>
      <c r="Z15" s="132">
        <f t="shared" si="6"/>
        <v>1108.4430398258598</v>
      </c>
      <c r="AA15" s="132">
        <f t="shared" si="6"/>
        <v>1062.122896173346</v>
      </c>
      <c r="AB15" s="132">
        <f t="shared" si="6"/>
        <v>1152.9351148751266</v>
      </c>
      <c r="AC15" s="132">
        <f t="shared" si="6"/>
        <v>1203.247751561614</v>
      </c>
      <c r="AD15" s="132">
        <f t="shared" si="6"/>
        <v>1257.9141523560352</v>
      </c>
      <c r="AE15" s="132">
        <f t="shared" si="6"/>
        <v>1280.4583723351702</v>
      </c>
      <c r="AF15" s="132">
        <f t="shared" si="6"/>
        <v>1267.9514442455493</v>
      </c>
      <c r="AG15" s="132">
        <f t="shared" si="6"/>
        <v>1288.6800532446778</v>
      </c>
      <c r="AH15" s="132">
        <f t="shared" si="6"/>
        <v>1300.1483708002752</v>
      </c>
      <c r="AI15" s="132">
        <f t="shared" si="6"/>
        <v>1351.499618020786</v>
      </c>
      <c r="AJ15" s="132">
        <f t="shared" si="6"/>
        <v>1392.6889971193827</v>
      </c>
      <c r="AK15" s="132">
        <f t="shared" si="6"/>
        <v>1318.5506062665568</v>
      </c>
      <c r="AL15" s="132">
        <f t="shared" si="6"/>
        <v>1418.324133454108</v>
      </c>
      <c r="AM15" s="132">
        <f t="shared" si="6"/>
        <v>1392.6703106845227</v>
      </c>
      <c r="AN15" s="132">
        <f t="shared" si="6"/>
        <v>1306.1557967860958</v>
      </c>
      <c r="AO15" s="132">
        <f t="shared" si="6"/>
        <v>1497.7303227164912</v>
      </c>
      <c r="AP15" s="132">
        <f t="shared" si="6"/>
        <v>1548.1613068237587</v>
      </c>
      <c r="AQ15" s="132">
        <f t="shared" si="6"/>
        <v>1611.7391856109905</v>
      </c>
      <c r="AR15" s="132">
        <f t="shared" si="6"/>
        <v>1636.5599486300125</v>
      </c>
      <c r="AS15" s="132">
        <f t="shared" si="6"/>
        <v>1617.977077626751</v>
      </c>
      <c r="AT15" s="132">
        <f t="shared" si="6"/>
        <v>1566.58845753652</v>
      </c>
      <c r="AU15" s="132">
        <f t="shared" si="6"/>
        <v>1547.9246119821987</v>
      </c>
      <c r="AV15" s="132">
        <f t="shared" si="6"/>
        <v>1464.332836525622</v>
      </c>
      <c r="AW15" s="132">
        <f t="shared" si="6"/>
        <v>1467.9158289991922</v>
      </c>
      <c r="AX15" s="132">
        <f t="shared" si="6"/>
        <v>1394.5606674039695</v>
      </c>
      <c r="AY15" s="132">
        <f t="shared" si="6"/>
        <v>1349.3165071551994</v>
      </c>
      <c r="AZ15" s="132">
        <f t="shared" si="6"/>
        <v>1292.6850039018914</v>
      </c>
      <c r="BA15" s="132">
        <f t="shared" si="6"/>
        <v>1150.5838260957999</v>
      </c>
      <c r="BB15" s="132">
        <f t="shared" si="6"/>
        <v>1186.5178644080795</v>
      </c>
      <c r="BC15" s="132">
        <f t="shared" si="6"/>
        <v>1137.3185839950554</v>
      </c>
      <c r="BD15" s="132">
        <f t="shared" si="6"/>
        <v>1126.9013345967214</v>
      </c>
      <c r="BE15" s="132">
        <f t="shared" si="6"/>
        <v>1016.8351342432356</v>
      </c>
      <c r="BF15" s="132">
        <f t="shared" si="6"/>
        <v>1055.9846651435055</v>
      </c>
      <c r="BG15" s="132">
        <f t="shared" si="6"/>
        <v>1124.8178847170543</v>
      </c>
      <c r="BH15" s="132">
        <f t="shared" si="6"/>
        <v>926.234695136535</v>
      </c>
      <c r="BI15" s="132">
        <f t="shared" si="6"/>
        <v>859.3354339637729</v>
      </c>
      <c r="BJ15" s="132">
        <f t="shared" si="6"/>
        <v>940.7004968734228</v>
      </c>
      <c r="BK15" s="132">
        <f t="shared" si="6"/>
        <v>894.3678955976691</v>
      </c>
      <c r="BL15" s="132">
        <f t="shared" si="6"/>
        <v>820.2606488029431</v>
      </c>
      <c r="BM15" s="132">
        <f t="shared" si="6"/>
        <v>806.6808640413216</v>
      </c>
      <c r="BN15" s="132">
        <f t="shared" si="6"/>
        <v>839.9017108790929</v>
      </c>
      <c r="BO15" s="132">
        <f t="shared" si="6"/>
        <v>805.6235469040143</v>
      </c>
      <c r="BP15" s="132">
        <f t="shared" si="6"/>
        <v>705.715861256348</v>
      </c>
      <c r="BQ15" s="132">
        <f aca="true" t="shared" si="7" ref="BQ15:DB15">SUM(BQ13:BQ14)</f>
        <v>630.929123600104</v>
      </c>
      <c r="BR15" s="132">
        <f t="shared" si="7"/>
        <v>678.371325597266</v>
      </c>
      <c r="BS15" s="132">
        <f t="shared" si="7"/>
        <v>559.2734798333894</v>
      </c>
      <c r="BT15" s="132">
        <f t="shared" si="7"/>
        <v>513.755243673012</v>
      </c>
      <c r="BU15" s="132">
        <f t="shared" si="7"/>
        <v>556.242259887485</v>
      </c>
      <c r="BV15" s="132">
        <f t="shared" si="7"/>
        <v>418.8072835327449</v>
      </c>
      <c r="BW15" s="132">
        <f t="shared" si="7"/>
        <v>415.8214608339429</v>
      </c>
      <c r="BX15" s="132">
        <f t="shared" si="7"/>
        <v>361.3820743748414</v>
      </c>
      <c r="BY15" s="132">
        <f t="shared" si="7"/>
        <v>368.3157026908377</v>
      </c>
      <c r="BZ15" s="132">
        <f t="shared" si="7"/>
        <v>287.6299552323533</v>
      </c>
      <c r="CA15" s="132">
        <f t="shared" si="7"/>
        <v>279.543675560135</v>
      </c>
      <c r="CB15" s="132">
        <f t="shared" si="7"/>
        <v>291.65947589433176</v>
      </c>
      <c r="CC15" s="132">
        <f t="shared" si="7"/>
        <v>275.47329737576445</v>
      </c>
      <c r="CD15" s="132">
        <f t="shared" si="7"/>
        <v>231.13495091987048</v>
      </c>
      <c r="CE15" s="132">
        <f t="shared" si="7"/>
        <v>208.88633250949448</v>
      </c>
      <c r="CF15" s="132">
        <f t="shared" si="7"/>
        <v>157.36921260325175</v>
      </c>
      <c r="CG15" s="132">
        <f t="shared" si="7"/>
        <v>112.02802570657337</v>
      </c>
      <c r="CH15" s="132">
        <f t="shared" si="7"/>
        <v>115.03200730421632</v>
      </c>
      <c r="CI15" s="132">
        <f t="shared" si="7"/>
        <v>109.94970922964093</v>
      </c>
      <c r="CJ15" s="132">
        <f t="shared" si="7"/>
        <v>80.70390635732534</v>
      </c>
      <c r="CK15" s="132">
        <f t="shared" si="7"/>
        <v>72.68572255576044</v>
      </c>
      <c r="CL15" s="132">
        <f t="shared" si="7"/>
        <v>44.379203978286036</v>
      </c>
      <c r="CM15" s="132">
        <f t="shared" si="7"/>
        <v>41.37976210535332</v>
      </c>
      <c r="CN15" s="132">
        <f t="shared" si="7"/>
        <v>49.42972397988983</v>
      </c>
      <c r="CO15" s="132">
        <f t="shared" si="7"/>
        <v>31.265102928015057</v>
      </c>
      <c r="CP15" s="132">
        <f t="shared" si="7"/>
        <v>21.17314237422794</v>
      </c>
      <c r="CQ15" s="132">
        <f t="shared" si="7"/>
        <v>15.12432165654999</v>
      </c>
      <c r="CR15" s="132">
        <f t="shared" si="7"/>
        <v>8.06358104866719</v>
      </c>
      <c r="CS15" s="132">
        <f t="shared" si="7"/>
        <v>9.084580388292498</v>
      </c>
      <c r="CT15" s="132">
        <f t="shared" si="7"/>
        <v>4.038600111398939</v>
      </c>
      <c r="CU15" s="132">
        <f t="shared" si="7"/>
        <v>9.07096121416181</v>
      </c>
      <c r="CV15" s="132">
        <f t="shared" si="7"/>
        <v>7.069820057303257</v>
      </c>
      <c r="CW15" s="132">
        <f t="shared" si="7"/>
        <v>3.0266802211940895</v>
      </c>
      <c r="CX15" s="132">
        <f t="shared" si="7"/>
        <v>1.0073801654946202</v>
      </c>
      <c r="CY15" s="132">
        <f t="shared" si="7"/>
        <v>1.0073801654946202</v>
      </c>
      <c r="CZ15" s="132">
        <f t="shared" si="7"/>
        <v>1.0073801654946202</v>
      </c>
      <c r="DA15" s="132">
        <f t="shared" si="7"/>
        <v>0</v>
      </c>
      <c r="DB15" s="132">
        <f t="shared" si="7"/>
        <v>0</v>
      </c>
      <c r="DC15" s="132">
        <f>SUM(E15:DB15)</f>
        <v>81444.00000000001</v>
      </c>
    </row>
    <row r="16" spans="2:107" ht="20.25" customHeight="1">
      <c r="B16" s="106">
        <v>5</v>
      </c>
      <c r="C16" s="107" t="s">
        <v>65</v>
      </c>
      <c r="D16" s="109" t="s">
        <v>36</v>
      </c>
      <c r="E16" s="132">
        <v>375.66846905731006</v>
      </c>
      <c r="F16" s="132">
        <v>347.6185567010309</v>
      </c>
      <c r="G16" s="132">
        <v>352.62746962179506</v>
      </c>
      <c r="H16" s="132">
        <v>380.6773819780742</v>
      </c>
      <c r="I16" s="132">
        <v>360.6417302950177</v>
      </c>
      <c r="J16" s="132">
        <v>380.6773819780742</v>
      </c>
      <c r="K16" s="132">
        <v>362.64529546332335</v>
      </c>
      <c r="L16" s="132">
        <v>348.6203392851838</v>
      </c>
      <c r="M16" s="132">
        <v>337.6007308595027</v>
      </c>
      <c r="N16" s="132">
        <v>374.66668647315726</v>
      </c>
      <c r="O16" s="132">
        <v>371.6613387206988</v>
      </c>
      <c r="P16" s="132">
        <v>444.79146736385513</v>
      </c>
      <c r="Q16" s="132">
        <v>471.8395971359815</v>
      </c>
      <c r="R16" s="132">
        <v>493.8788139873437</v>
      </c>
      <c r="S16" s="132">
        <v>520.92694375947</v>
      </c>
      <c r="T16" s="132">
        <v>549.8272570966618</v>
      </c>
      <c r="U16" s="132">
        <v>561.0274419634457</v>
      </c>
      <c r="V16" s="132">
        <v>553.9000515936741</v>
      </c>
      <c r="W16" s="132">
        <v>583.4278116970135</v>
      </c>
      <c r="X16" s="132">
        <v>619.0647635458711</v>
      </c>
      <c r="Y16" s="132">
        <v>589.5370034425318</v>
      </c>
      <c r="Z16" s="132">
        <v>468.37136715641566</v>
      </c>
      <c r="AA16" s="132">
        <v>470.4077644049218</v>
      </c>
      <c r="AB16" s="132">
        <v>506.04471625377954</v>
      </c>
      <c r="AC16" s="132">
        <v>549.8272570966618</v>
      </c>
      <c r="AD16" s="132">
        <v>512.153907999298</v>
      </c>
      <c r="AE16" s="132">
        <v>493.8263327627426</v>
      </c>
      <c r="AF16" s="132">
        <v>504.0083190052734</v>
      </c>
      <c r="AG16" s="132">
        <v>611.9373731760995</v>
      </c>
      <c r="AH16" s="132">
        <v>592.5915993152911</v>
      </c>
      <c r="AI16" s="132">
        <v>626.1921539156426</v>
      </c>
      <c r="AJ16" s="132">
        <v>599.7189896850626</v>
      </c>
      <c r="AK16" s="132">
        <v>562.0456405876988</v>
      </c>
      <c r="AL16" s="132">
        <v>591.573400691038</v>
      </c>
      <c r="AM16" s="132">
        <v>609.9009759275934</v>
      </c>
      <c r="AN16" s="132">
        <v>611.9373731760995</v>
      </c>
      <c r="AO16" s="132">
        <v>694.4114617405988</v>
      </c>
      <c r="AP16" s="132">
        <v>636.3741401581734</v>
      </c>
      <c r="AQ16" s="132">
        <v>665.9019002615127</v>
      </c>
      <c r="AR16" s="132">
        <v>721.902824595432</v>
      </c>
      <c r="AS16" s="132">
        <v>628.2285511641488</v>
      </c>
      <c r="AT16" s="132">
        <v>681.1748796253089</v>
      </c>
      <c r="AU16" s="132">
        <v>645.5379277764512</v>
      </c>
      <c r="AV16" s="132">
        <v>613.9737704246057</v>
      </c>
      <c r="AW16" s="132">
        <v>595.6461951880503</v>
      </c>
      <c r="AX16" s="132">
        <v>597.6825924365565</v>
      </c>
      <c r="AY16" s="132">
        <v>610.9191745518465</v>
      </c>
      <c r="AZ16" s="132">
        <v>507.0629148780326</v>
      </c>
      <c r="BA16" s="132">
        <v>517.2449011205633</v>
      </c>
      <c r="BB16" s="132">
        <v>478.55335339894646</v>
      </c>
      <c r="BC16" s="132">
        <v>467.35316853216256</v>
      </c>
      <c r="BD16" s="132">
        <v>483.6443465202118</v>
      </c>
      <c r="BE16" s="132">
        <v>403.2066552042187</v>
      </c>
      <c r="BF16" s="132">
        <v>453.0983877926195</v>
      </c>
      <c r="BG16" s="132">
        <v>442.9164015500887</v>
      </c>
      <c r="BH16" s="132">
        <v>381.82448409490405</v>
      </c>
      <c r="BI16" s="132">
        <v>396.07926483444714</v>
      </c>
      <c r="BJ16" s="132">
        <v>331.9327515065033</v>
      </c>
      <c r="BK16" s="132">
        <v>298.3321969061517</v>
      </c>
      <c r="BL16" s="132">
        <v>355.35131986432407</v>
      </c>
      <c r="BM16" s="132">
        <v>284.50625389940285</v>
      </c>
      <c r="BN16" s="132">
        <v>296.52764490923676</v>
      </c>
      <c r="BO16" s="132">
        <v>310.55260108737633</v>
      </c>
      <c r="BP16" s="132">
        <v>313.5579488398348</v>
      </c>
      <c r="BQ16" s="132">
        <v>253.4509937906652</v>
      </c>
      <c r="BR16" s="132">
        <v>246.4385157015954</v>
      </c>
      <c r="BS16" s="132">
        <v>180.32086514750884</v>
      </c>
      <c r="BT16" s="132">
        <v>175.3119522267447</v>
      </c>
      <c r="BU16" s="132">
        <v>189.33690840488427</v>
      </c>
      <c r="BV16" s="132">
        <v>187.33334323657863</v>
      </c>
      <c r="BW16" s="132">
        <v>159.28343088029948</v>
      </c>
      <c r="BX16" s="132">
        <v>143.25490953385423</v>
      </c>
      <c r="BY16" s="132">
        <v>136.24243144478444</v>
      </c>
      <c r="BZ16" s="132">
        <v>111.19786684096378</v>
      </c>
      <c r="CA16" s="132">
        <v>98.17469324697703</v>
      </c>
      <c r="CB16" s="132">
        <v>64.11408538578092</v>
      </c>
      <c r="CC16" s="132">
        <v>108.1925190885053</v>
      </c>
      <c r="CD16" s="132">
        <v>92.16399774206008</v>
      </c>
      <c r="CE16" s="132">
        <v>74.13191122730919</v>
      </c>
      <c r="CF16" s="132">
        <v>55.09804212840548</v>
      </c>
      <c r="CG16" s="132">
        <v>61.10873763332244</v>
      </c>
      <c r="CH16" s="132">
        <v>45.08021628687721</v>
      </c>
      <c r="CI16" s="132">
        <v>61.10873763332244</v>
      </c>
      <c r="CJ16" s="132">
        <v>28.04991235627915</v>
      </c>
      <c r="CK16" s="132">
        <v>30.053477524584807</v>
      </c>
      <c r="CL16" s="132">
        <v>19.03386909890371</v>
      </c>
      <c r="CM16" s="132">
        <v>21.037434267209363</v>
      </c>
      <c r="CN16" s="132">
        <v>21.037434267209363</v>
      </c>
      <c r="CO16" s="132">
        <v>18.032086514750883</v>
      </c>
      <c r="CP16" s="132">
        <v>11.019608425681096</v>
      </c>
      <c r="CQ16" s="132">
        <v>5.008912920764135</v>
      </c>
      <c r="CR16" s="132">
        <v>4.007130336611308</v>
      </c>
      <c r="CS16" s="132">
        <v>2.003565168305654</v>
      </c>
      <c r="CT16" s="132">
        <v>1.001782584152827</v>
      </c>
      <c r="CU16" s="132">
        <v>3.005347752458481</v>
      </c>
      <c r="CV16" s="132">
        <v>1.001782584152827</v>
      </c>
      <c r="CW16" s="132">
        <v>0</v>
      </c>
      <c r="CX16" s="132">
        <v>0</v>
      </c>
      <c r="CY16" s="132">
        <v>1.001782584152827</v>
      </c>
      <c r="CZ16" s="132">
        <v>0</v>
      </c>
      <c r="DA16" s="132">
        <v>0</v>
      </c>
      <c r="DB16" s="132">
        <v>0</v>
      </c>
      <c r="DC16" s="132">
        <v>34112</v>
      </c>
    </row>
    <row r="17" spans="2:107" ht="20.25" customHeight="1">
      <c r="B17" s="110"/>
      <c r="C17" s="111"/>
      <c r="D17" s="109" t="s">
        <v>37</v>
      </c>
      <c r="E17" s="132">
        <v>352.39631418328344</v>
      </c>
      <c r="F17" s="132">
        <v>349.392936505585</v>
      </c>
      <c r="G17" s="132">
        <v>355.3996918609819</v>
      </c>
      <c r="H17" s="132">
        <v>379.4267132825694</v>
      </c>
      <c r="I17" s="132">
        <v>352.39631418328344</v>
      </c>
      <c r="J17" s="132">
        <v>352.39631418328344</v>
      </c>
      <c r="K17" s="132">
        <v>344.3873070427543</v>
      </c>
      <c r="L17" s="132">
        <v>312.35127848063763</v>
      </c>
      <c r="M17" s="132">
        <v>317.35690794346834</v>
      </c>
      <c r="N17" s="132">
        <v>353.3974400758496</v>
      </c>
      <c r="O17" s="132">
        <v>354.39856596841577</v>
      </c>
      <c r="P17" s="132">
        <v>351.39518829071733</v>
      </c>
      <c r="Q17" s="132">
        <v>423.47625255547985</v>
      </c>
      <c r="R17" s="132">
        <v>441.4965186216705</v>
      </c>
      <c r="S17" s="132">
        <v>486.54718378714705</v>
      </c>
      <c r="T17" s="132">
        <v>509.6126214546118</v>
      </c>
      <c r="U17" s="132">
        <v>505.55196311632807</v>
      </c>
      <c r="V17" s="132">
        <v>510.62778603918275</v>
      </c>
      <c r="W17" s="132">
        <v>531.9462423151725</v>
      </c>
      <c r="X17" s="132">
        <v>462.9150505643486</v>
      </c>
      <c r="Y17" s="132">
        <v>485.2486714249093</v>
      </c>
      <c r="Z17" s="132">
        <v>493.3699881014768</v>
      </c>
      <c r="AA17" s="132">
        <v>455.808898472352</v>
      </c>
      <c r="AB17" s="132">
        <v>498.4458110243315</v>
      </c>
      <c r="AC17" s="132">
        <v>507.5822922854699</v>
      </c>
      <c r="AD17" s="132">
        <v>543.1130527454528</v>
      </c>
      <c r="AE17" s="132">
        <v>507.5822922854699</v>
      </c>
      <c r="AF17" s="132">
        <v>516.7187735466084</v>
      </c>
      <c r="AG17" s="132">
        <v>505.55196311632807</v>
      </c>
      <c r="AH17" s="132">
        <v>519.7642673003212</v>
      </c>
      <c r="AI17" s="132">
        <v>528.9007485614596</v>
      </c>
      <c r="AJ17" s="132">
        <v>527.8855839768887</v>
      </c>
      <c r="AK17" s="132">
        <v>509.6126214546118</v>
      </c>
      <c r="AL17" s="132">
        <v>544.1282173300237</v>
      </c>
      <c r="AM17" s="132">
        <v>585.7499652974324</v>
      </c>
      <c r="AN17" s="132">
        <v>610.1139153271349</v>
      </c>
      <c r="AO17" s="132">
        <v>632.4475361876955</v>
      </c>
      <c r="AP17" s="132">
        <v>633.4627007722665</v>
      </c>
      <c r="AQ17" s="132">
        <v>694.3725758465229</v>
      </c>
      <c r="AR17" s="132">
        <v>685.2360945853844</v>
      </c>
      <c r="AS17" s="132">
        <v>625.3413840956989</v>
      </c>
      <c r="AT17" s="132">
        <v>699.4483987693776</v>
      </c>
      <c r="AU17" s="132">
        <v>690.3119175082392</v>
      </c>
      <c r="AV17" s="132">
        <v>640.568852864263</v>
      </c>
      <c r="AW17" s="132">
        <v>636.5081945259793</v>
      </c>
      <c r="AX17" s="132">
        <v>624.326219511128</v>
      </c>
      <c r="AY17" s="132">
        <v>608.083586157993</v>
      </c>
      <c r="AZ17" s="132">
        <v>493.3699881014768</v>
      </c>
      <c r="BA17" s="132">
        <v>537.0220652380272</v>
      </c>
      <c r="BB17" s="132">
        <v>498.4458110243315</v>
      </c>
      <c r="BC17" s="132">
        <v>453.77856930321013</v>
      </c>
      <c r="BD17" s="132">
        <v>473.066696410058</v>
      </c>
      <c r="BE17" s="132">
        <v>415.2023150895144</v>
      </c>
      <c r="BF17" s="132">
        <v>482.20317767119644</v>
      </c>
      <c r="BG17" s="132">
        <v>445.6572526266426</v>
      </c>
      <c r="BH17" s="132">
        <v>427.3842901043657</v>
      </c>
      <c r="BI17" s="132">
        <v>417.2326442586563</v>
      </c>
      <c r="BJ17" s="132">
        <v>353.2772754306871</v>
      </c>
      <c r="BK17" s="132">
        <v>361.3985921072546</v>
      </c>
      <c r="BL17" s="132">
        <v>329.9284899855555</v>
      </c>
      <c r="BM17" s="132">
        <v>319.3591597286006</v>
      </c>
      <c r="BN17" s="132">
        <v>352.39631418328344</v>
      </c>
      <c r="BO17" s="132">
        <v>360.40532132381264</v>
      </c>
      <c r="BP17" s="132">
        <v>353.3974400758496</v>
      </c>
      <c r="BQ17" s="132">
        <v>305.3433972326746</v>
      </c>
      <c r="BR17" s="132">
        <v>298.33551598471155</v>
      </c>
      <c r="BS17" s="132">
        <v>206.23193386862613</v>
      </c>
      <c r="BT17" s="132">
        <v>219.24657047198602</v>
      </c>
      <c r="BU17" s="132">
        <v>265.2983615300287</v>
      </c>
      <c r="BV17" s="132">
        <v>184.2071642321709</v>
      </c>
      <c r="BW17" s="132">
        <v>222.24994814968446</v>
      </c>
      <c r="BX17" s="132">
        <v>185.20829012473703</v>
      </c>
      <c r="BY17" s="132">
        <v>200.22517851322922</v>
      </c>
      <c r="BZ17" s="132">
        <v>149.16775799235577</v>
      </c>
      <c r="CA17" s="132">
        <v>183.20603833960476</v>
      </c>
      <c r="CB17" s="132">
        <v>110.12384818227608</v>
      </c>
      <c r="CC17" s="132">
        <v>146.16438031465734</v>
      </c>
      <c r="CD17" s="132">
        <v>140.15762495926046</v>
      </c>
      <c r="CE17" s="132">
        <v>112.12609996740838</v>
      </c>
      <c r="CF17" s="132">
        <v>77.08669372759326</v>
      </c>
      <c r="CG17" s="132">
        <v>76.0855678350271</v>
      </c>
      <c r="CH17" s="132">
        <v>62.069805339101066</v>
      </c>
      <c r="CI17" s="132">
        <v>80.0900714052917</v>
      </c>
      <c r="CJ17" s="132">
        <v>51.05742052087346</v>
      </c>
      <c r="CK17" s="132">
        <v>35.039406239815115</v>
      </c>
      <c r="CL17" s="132">
        <v>42.04728748777814</v>
      </c>
      <c r="CM17" s="132">
        <v>39.043909810079704</v>
      </c>
      <c r="CN17" s="132">
        <v>26.0292732067198</v>
      </c>
      <c r="CO17" s="132">
        <v>17.019140173624486</v>
      </c>
      <c r="CP17" s="132">
        <v>15.016888388492193</v>
      </c>
      <c r="CQ17" s="132">
        <v>9.010133033095316</v>
      </c>
      <c r="CR17" s="132">
        <v>4.004503570264585</v>
      </c>
      <c r="CS17" s="132">
        <v>9.010133033095316</v>
      </c>
      <c r="CT17" s="132">
        <v>6.006755355396877</v>
      </c>
      <c r="CU17" s="132">
        <v>3.0033776776984387</v>
      </c>
      <c r="CV17" s="132">
        <v>5.005629462830731</v>
      </c>
      <c r="CW17" s="132">
        <v>2.0022517851322923</v>
      </c>
      <c r="CX17" s="132">
        <v>1.0011258925661461</v>
      </c>
      <c r="CY17" s="132">
        <v>0</v>
      </c>
      <c r="CZ17" s="132">
        <v>0</v>
      </c>
      <c r="DA17" s="132">
        <v>0</v>
      </c>
      <c r="DB17" s="132">
        <v>0</v>
      </c>
      <c r="DC17" s="132">
        <v>34116.99999999999</v>
      </c>
    </row>
    <row r="18" spans="2:107" ht="20.25" customHeight="1">
      <c r="B18" s="112"/>
      <c r="C18" s="113"/>
      <c r="D18" s="109" t="s">
        <v>38</v>
      </c>
      <c r="E18" s="132">
        <f aca="true" t="shared" si="8" ref="E18:BP18">SUM(E16:E17)</f>
        <v>728.0647832405934</v>
      </c>
      <c r="F18" s="132">
        <f t="shared" si="8"/>
        <v>697.0114932066159</v>
      </c>
      <c r="G18" s="132">
        <f t="shared" si="8"/>
        <v>708.0271614827769</v>
      </c>
      <c r="H18" s="132">
        <f t="shared" si="8"/>
        <v>760.1040952606436</v>
      </c>
      <c r="I18" s="132">
        <f t="shared" si="8"/>
        <v>713.0380444783011</v>
      </c>
      <c r="J18" s="132">
        <f t="shared" si="8"/>
        <v>733.0736961613577</v>
      </c>
      <c r="K18" s="132">
        <f t="shared" si="8"/>
        <v>707.0326025060776</v>
      </c>
      <c r="L18" s="132">
        <f t="shared" si="8"/>
        <v>660.9716177658214</v>
      </c>
      <c r="M18" s="132">
        <f t="shared" si="8"/>
        <v>654.957638802971</v>
      </c>
      <c r="N18" s="132">
        <f t="shared" si="8"/>
        <v>728.0641265490069</v>
      </c>
      <c r="O18" s="132">
        <f t="shared" si="8"/>
        <v>726.0599046891145</v>
      </c>
      <c r="P18" s="132">
        <f t="shared" si="8"/>
        <v>796.1866556545724</v>
      </c>
      <c r="Q18" s="132">
        <f t="shared" si="8"/>
        <v>895.3158496914614</v>
      </c>
      <c r="R18" s="132">
        <f t="shared" si="8"/>
        <v>935.3753326090141</v>
      </c>
      <c r="S18" s="132">
        <f t="shared" si="8"/>
        <v>1007.474127546617</v>
      </c>
      <c r="T18" s="132">
        <f t="shared" si="8"/>
        <v>1059.4398785512735</v>
      </c>
      <c r="U18" s="132">
        <f t="shared" si="8"/>
        <v>1066.5794050797738</v>
      </c>
      <c r="V18" s="132">
        <f t="shared" si="8"/>
        <v>1064.527837632857</v>
      </c>
      <c r="W18" s="132">
        <f t="shared" si="8"/>
        <v>1115.374054012186</v>
      </c>
      <c r="X18" s="132">
        <f t="shared" si="8"/>
        <v>1081.9798141102196</v>
      </c>
      <c r="Y18" s="132">
        <f t="shared" si="8"/>
        <v>1074.7856748674412</v>
      </c>
      <c r="Z18" s="132">
        <f t="shared" si="8"/>
        <v>961.7413552578925</v>
      </c>
      <c r="AA18" s="132">
        <f t="shared" si="8"/>
        <v>926.2166628772738</v>
      </c>
      <c r="AB18" s="132">
        <f t="shared" si="8"/>
        <v>1004.490527278111</v>
      </c>
      <c r="AC18" s="132">
        <f t="shared" si="8"/>
        <v>1057.4095493821317</v>
      </c>
      <c r="AD18" s="132">
        <f t="shared" si="8"/>
        <v>1055.2669607447508</v>
      </c>
      <c r="AE18" s="132">
        <f t="shared" si="8"/>
        <v>1001.4086250482126</v>
      </c>
      <c r="AF18" s="132">
        <f t="shared" si="8"/>
        <v>1020.7270925518818</v>
      </c>
      <c r="AG18" s="132">
        <f t="shared" si="8"/>
        <v>1117.4893362924277</v>
      </c>
      <c r="AH18" s="132">
        <f t="shared" si="8"/>
        <v>1112.3558666156123</v>
      </c>
      <c r="AI18" s="132">
        <f t="shared" si="8"/>
        <v>1155.0929024771021</v>
      </c>
      <c r="AJ18" s="132">
        <f t="shared" si="8"/>
        <v>1127.6045736619512</v>
      </c>
      <c r="AK18" s="132">
        <f t="shared" si="8"/>
        <v>1071.6582620423105</v>
      </c>
      <c r="AL18" s="132">
        <f t="shared" si="8"/>
        <v>1135.7016180210617</v>
      </c>
      <c r="AM18" s="132">
        <f t="shared" si="8"/>
        <v>1195.6509412250257</v>
      </c>
      <c r="AN18" s="132">
        <f t="shared" si="8"/>
        <v>1222.0512885032344</v>
      </c>
      <c r="AO18" s="132">
        <f t="shared" si="8"/>
        <v>1326.8589979282942</v>
      </c>
      <c r="AP18" s="132">
        <f t="shared" si="8"/>
        <v>1269.8368409304398</v>
      </c>
      <c r="AQ18" s="132">
        <f t="shared" si="8"/>
        <v>1360.2744761080355</v>
      </c>
      <c r="AR18" s="132">
        <f t="shared" si="8"/>
        <v>1407.1389191808164</v>
      </c>
      <c r="AS18" s="132">
        <f t="shared" si="8"/>
        <v>1253.5699352598476</v>
      </c>
      <c r="AT18" s="132">
        <f t="shared" si="8"/>
        <v>1380.6232783946866</v>
      </c>
      <c r="AU18" s="132">
        <f t="shared" si="8"/>
        <v>1335.8498452846902</v>
      </c>
      <c r="AV18" s="132">
        <f t="shared" si="8"/>
        <v>1254.5426232888688</v>
      </c>
      <c r="AW18" s="132">
        <f t="shared" si="8"/>
        <v>1232.1543897140295</v>
      </c>
      <c r="AX18" s="132">
        <f t="shared" si="8"/>
        <v>1222.0088119476845</v>
      </c>
      <c r="AY18" s="132">
        <f t="shared" si="8"/>
        <v>1219.0027607098395</v>
      </c>
      <c r="AZ18" s="132">
        <f t="shared" si="8"/>
        <v>1000.4329029795094</v>
      </c>
      <c r="BA18" s="132">
        <f t="shared" si="8"/>
        <v>1054.2669663585905</v>
      </c>
      <c r="BB18" s="132">
        <f t="shared" si="8"/>
        <v>976.999164423278</v>
      </c>
      <c r="BC18" s="132">
        <f t="shared" si="8"/>
        <v>921.1317378353726</v>
      </c>
      <c r="BD18" s="132">
        <f t="shared" si="8"/>
        <v>956.7110429302697</v>
      </c>
      <c r="BE18" s="132">
        <f t="shared" si="8"/>
        <v>818.4089702937331</v>
      </c>
      <c r="BF18" s="132">
        <f t="shared" si="8"/>
        <v>935.3015654638159</v>
      </c>
      <c r="BG18" s="132">
        <f t="shared" si="8"/>
        <v>888.5736541767313</v>
      </c>
      <c r="BH18" s="132">
        <f t="shared" si="8"/>
        <v>809.2087741992698</v>
      </c>
      <c r="BI18" s="132">
        <f t="shared" si="8"/>
        <v>813.3119090931034</v>
      </c>
      <c r="BJ18" s="132">
        <f t="shared" si="8"/>
        <v>685.2100269371904</v>
      </c>
      <c r="BK18" s="132">
        <f t="shared" si="8"/>
        <v>659.7307890134064</v>
      </c>
      <c r="BL18" s="132">
        <f t="shared" si="8"/>
        <v>685.2798098498795</v>
      </c>
      <c r="BM18" s="132">
        <f t="shared" si="8"/>
        <v>603.8654136280035</v>
      </c>
      <c r="BN18" s="132">
        <f t="shared" si="8"/>
        <v>648.9239590925201</v>
      </c>
      <c r="BO18" s="132">
        <f t="shared" si="8"/>
        <v>670.957922411189</v>
      </c>
      <c r="BP18" s="132">
        <f t="shared" si="8"/>
        <v>666.9553889156844</v>
      </c>
      <c r="BQ18" s="132">
        <f aca="true" t="shared" si="9" ref="BQ18:DB18">SUM(BQ16:BQ17)</f>
        <v>558.7943910233398</v>
      </c>
      <c r="BR18" s="132">
        <f t="shared" si="9"/>
        <v>544.7740316863069</v>
      </c>
      <c r="BS18" s="132">
        <f t="shared" si="9"/>
        <v>386.55279901613494</v>
      </c>
      <c r="BT18" s="132">
        <f t="shared" si="9"/>
        <v>394.5585226987307</v>
      </c>
      <c r="BU18" s="132">
        <f t="shared" si="9"/>
        <v>454.635269934913</v>
      </c>
      <c r="BV18" s="132">
        <f t="shared" si="9"/>
        <v>371.5405074687495</v>
      </c>
      <c r="BW18" s="132">
        <f t="shared" si="9"/>
        <v>381.53337902998396</v>
      </c>
      <c r="BX18" s="132">
        <f t="shared" si="9"/>
        <v>328.4631996585913</v>
      </c>
      <c r="BY18" s="132">
        <f t="shared" si="9"/>
        <v>336.46760995801367</v>
      </c>
      <c r="BZ18" s="132">
        <f t="shared" si="9"/>
        <v>260.36562483331954</v>
      </c>
      <c r="CA18" s="132">
        <f t="shared" si="9"/>
        <v>281.38073158658176</v>
      </c>
      <c r="CB18" s="132">
        <f t="shared" si="9"/>
        <v>174.237933568057</v>
      </c>
      <c r="CC18" s="132">
        <f t="shared" si="9"/>
        <v>254.35689940316263</v>
      </c>
      <c r="CD18" s="132">
        <f t="shared" si="9"/>
        <v>232.32162270132054</v>
      </c>
      <c r="CE18" s="132">
        <f t="shared" si="9"/>
        <v>186.25801119471757</v>
      </c>
      <c r="CF18" s="132">
        <f t="shared" si="9"/>
        <v>132.18473585599872</v>
      </c>
      <c r="CG18" s="132">
        <f t="shared" si="9"/>
        <v>137.19430546834954</v>
      </c>
      <c r="CH18" s="132">
        <f t="shared" si="9"/>
        <v>107.15002162597827</v>
      </c>
      <c r="CI18" s="132">
        <f t="shared" si="9"/>
        <v>141.19880903861414</v>
      </c>
      <c r="CJ18" s="132">
        <f t="shared" si="9"/>
        <v>79.1073328771526</v>
      </c>
      <c r="CK18" s="132">
        <f t="shared" si="9"/>
        <v>65.09288376439991</v>
      </c>
      <c r="CL18" s="132">
        <f t="shared" si="9"/>
        <v>61.08115658668186</v>
      </c>
      <c r="CM18" s="132">
        <f t="shared" si="9"/>
        <v>60.08134407728907</v>
      </c>
      <c r="CN18" s="132">
        <f t="shared" si="9"/>
        <v>47.06670747392916</v>
      </c>
      <c r="CO18" s="132">
        <f t="shared" si="9"/>
        <v>35.051226688375365</v>
      </c>
      <c r="CP18" s="132">
        <f t="shared" si="9"/>
        <v>26.03649681417329</v>
      </c>
      <c r="CQ18" s="132">
        <f t="shared" si="9"/>
        <v>14.01904595385945</v>
      </c>
      <c r="CR18" s="132">
        <f t="shared" si="9"/>
        <v>8.011633906875893</v>
      </c>
      <c r="CS18" s="132">
        <f t="shared" si="9"/>
        <v>11.01369820140097</v>
      </c>
      <c r="CT18" s="132">
        <f t="shared" si="9"/>
        <v>7.008537939549704</v>
      </c>
      <c r="CU18" s="132">
        <f t="shared" si="9"/>
        <v>6.00872543015692</v>
      </c>
      <c r="CV18" s="132">
        <f t="shared" si="9"/>
        <v>6.007412046983558</v>
      </c>
      <c r="CW18" s="132">
        <f t="shared" si="9"/>
        <v>2.0022517851322923</v>
      </c>
      <c r="CX18" s="132">
        <f t="shared" si="9"/>
        <v>1.0011258925661461</v>
      </c>
      <c r="CY18" s="132">
        <f t="shared" si="9"/>
        <v>1.001782584152827</v>
      </c>
      <c r="CZ18" s="132">
        <f t="shared" si="9"/>
        <v>0</v>
      </c>
      <c r="DA18" s="132">
        <f t="shared" si="9"/>
        <v>0</v>
      </c>
      <c r="DB18" s="132">
        <f t="shared" si="9"/>
        <v>0</v>
      </c>
      <c r="DC18" s="132">
        <f>SUM(E18:DB18)</f>
        <v>68228.99999999999</v>
      </c>
    </row>
    <row r="19" spans="2:192" ht="20.25" customHeight="1">
      <c r="B19" s="106">
        <v>6</v>
      </c>
      <c r="C19" s="107" t="s">
        <v>66</v>
      </c>
      <c r="D19" s="109" t="s">
        <v>36</v>
      </c>
      <c r="E19" s="132">
        <v>385.5439182764148</v>
      </c>
      <c r="F19" s="132">
        <v>365.5156627815361</v>
      </c>
      <c r="G19" s="132">
        <v>368.51990110576793</v>
      </c>
      <c r="H19" s="132">
        <v>439.6202081125873</v>
      </c>
      <c r="I19" s="132">
        <v>394.55663324911023</v>
      </c>
      <c r="J19" s="132">
        <v>445.62868476105086</v>
      </c>
      <c r="K19" s="132">
        <v>429.60608036514793</v>
      </c>
      <c r="L19" s="132">
        <v>428.604667590404</v>
      </c>
      <c r="M19" s="132">
        <v>446.63009753579485</v>
      </c>
      <c r="N19" s="132">
        <v>434.6131442388676</v>
      </c>
      <c r="O19" s="132">
        <v>430.60749313989186</v>
      </c>
      <c r="P19" s="132">
        <v>475.67106800336893</v>
      </c>
      <c r="Q19" s="132">
        <v>546.7713750101883</v>
      </c>
      <c r="R19" s="132">
        <v>617.8716820170076</v>
      </c>
      <c r="S19" s="132">
        <v>605.8547287200804</v>
      </c>
      <c r="T19" s="132">
        <v>597.760360518701</v>
      </c>
      <c r="U19" s="132">
        <v>642.5669292798983</v>
      </c>
      <c r="V19" s="132">
        <v>591.6503738694468</v>
      </c>
      <c r="W19" s="132">
        <v>594.7053671940739</v>
      </c>
      <c r="X19" s="132">
        <v>604.8886782761642</v>
      </c>
      <c r="Y19" s="132">
        <v>582.4853938955655</v>
      </c>
      <c r="Z19" s="132">
        <v>512.2205474291424</v>
      </c>
      <c r="AA19" s="132">
        <v>476.5789586418263</v>
      </c>
      <c r="AB19" s="132">
        <v>520.3671962948147</v>
      </c>
      <c r="AC19" s="132">
        <v>601.8336849515371</v>
      </c>
      <c r="AD19" s="132">
        <v>576.3754072463113</v>
      </c>
      <c r="AE19" s="132">
        <v>620.1636448992997</v>
      </c>
      <c r="AF19" s="132">
        <v>582.4853938955655</v>
      </c>
      <c r="AG19" s="132">
        <v>572.3020828134752</v>
      </c>
      <c r="AH19" s="132">
        <v>598.77869162691</v>
      </c>
      <c r="AI19" s="132">
        <v>655.8052336866157</v>
      </c>
      <c r="AJ19" s="132">
        <v>692.4651535821408</v>
      </c>
      <c r="AK19" s="132">
        <v>658.8602270112428</v>
      </c>
      <c r="AL19" s="132">
        <v>641.5485981716893</v>
      </c>
      <c r="AM19" s="132">
        <v>634.4202804142261</v>
      </c>
      <c r="AN19" s="132">
        <v>698.575140231395</v>
      </c>
      <c r="AO19" s="132">
        <v>702.6484646642311</v>
      </c>
      <c r="AP19" s="132">
        <v>729.125073477666</v>
      </c>
      <c r="AQ19" s="132">
        <v>738.2900534515472</v>
      </c>
      <c r="AR19" s="132">
        <v>765.784993373191</v>
      </c>
      <c r="AS19" s="132">
        <v>720.9784246119937</v>
      </c>
      <c r="AT19" s="132">
        <v>677.1901869590054</v>
      </c>
      <c r="AU19" s="132">
        <v>716.9051001791576</v>
      </c>
      <c r="AV19" s="132">
        <v>634.4202804142261</v>
      </c>
      <c r="AW19" s="132">
        <v>623.2186382239267</v>
      </c>
      <c r="AX19" s="132">
        <v>609.9803338172094</v>
      </c>
      <c r="AY19" s="132">
        <v>577.3937383545203</v>
      </c>
      <c r="AZ19" s="132">
        <v>544.8071428918314</v>
      </c>
      <c r="BA19" s="132">
        <v>523.4221896194417</v>
      </c>
      <c r="BB19" s="132">
        <v>464.35898534331795</v>
      </c>
      <c r="BC19" s="132">
        <v>476.5789586418263</v>
      </c>
      <c r="BD19" s="132">
        <v>466.395647559736</v>
      </c>
      <c r="BE19" s="132">
        <v>469.4506408843631</v>
      </c>
      <c r="BF19" s="132">
        <v>399.18579441794003</v>
      </c>
      <c r="BG19" s="132">
        <v>460.28566091048185</v>
      </c>
      <c r="BH19" s="132">
        <v>376.78251003734135</v>
      </c>
      <c r="BI19" s="132">
        <v>356.4158878731607</v>
      </c>
      <c r="BJ19" s="132">
        <v>385.9474900112226</v>
      </c>
      <c r="BK19" s="132">
        <v>367.61753006346004</v>
      </c>
      <c r="BL19" s="132">
        <v>317.7193057612176</v>
      </c>
      <c r="BM19" s="132">
        <v>345.4874072866574</v>
      </c>
      <c r="BN19" s="132">
        <v>364.51425000679217</v>
      </c>
      <c r="BO19" s="132">
        <v>322.45491346754693</v>
      </c>
      <c r="BP19" s="132">
        <v>301.4252451979243</v>
      </c>
      <c r="BQ19" s="132">
        <v>280.3955769283017</v>
      </c>
      <c r="BR19" s="132">
        <v>330.4662156654984</v>
      </c>
      <c r="BS19" s="132">
        <v>247.34895536175185</v>
      </c>
      <c r="BT19" s="132">
        <v>221.31222321840954</v>
      </c>
      <c r="BU19" s="132">
        <v>264.3729725323987</v>
      </c>
      <c r="BV19" s="132">
        <v>203.28679327301873</v>
      </c>
      <c r="BW19" s="132">
        <v>181.25571222865216</v>
      </c>
      <c r="BX19" s="132">
        <v>204.28820604776266</v>
      </c>
      <c r="BY19" s="132">
        <v>158.22321840954166</v>
      </c>
      <c r="BZ19" s="132">
        <v>142.2006140136387</v>
      </c>
      <c r="CA19" s="132">
        <v>162.2288695085174</v>
      </c>
      <c r="CB19" s="132">
        <v>113.1596435460646</v>
      </c>
      <c r="CC19" s="132">
        <v>112.15823077132067</v>
      </c>
      <c r="CD19" s="132">
        <v>114.16105632080854</v>
      </c>
      <c r="CE19" s="132">
        <v>103.14551579862525</v>
      </c>
      <c r="CF19" s="132">
        <v>67.09465590784362</v>
      </c>
      <c r="CG19" s="132">
        <v>98.1384519249056</v>
      </c>
      <c r="CH19" s="132">
        <v>60.08476648463608</v>
      </c>
      <c r="CI19" s="132">
        <v>72.10171978156329</v>
      </c>
      <c r="CJ19" s="132">
        <v>59.08335370989214</v>
      </c>
      <c r="CK19" s="132">
        <v>34.04803434129378</v>
      </c>
      <c r="CL19" s="132">
        <v>30.04238324231804</v>
      </c>
      <c r="CM19" s="132">
        <v>25.035319368598365</v>
      </c>
      <c r="CN19" s="132">
        <v>30.04238324231804</v>
      </c>
      <c r="CO19" s="132">
        <v>15.02119162115902</v>
      </c>
      <c r="CP19" s="132">
        <v>11.015540522183281</v>
      </c>
      <c r="CQ19" s="132">
        <v>13.01836607167115</v>
      </c>
      <c r="CR19" s="132">
        <v>4.005651098975738</v>
      </c>
      <c r="CS19" s="132">
        <v>5.007063873719673</v>
      </c>
      <c r="CT19" s="132">
        <v>2.002825549487869</v>
      </c>
      <c r="CU19" s="132">
        <v>3.0042383242318036</v>
      </c>
      <c r="CV19" s="132">
        <v>3.0042383242318036</v>
      </c>
      <c r="CW19" s="132">
        <v>2.002825549487869</v>
      </c>
      <c r="CX19" s="132">
        <v>0</v>
      </c>
      <c r="CY19" s="132">
        <v>0</v>
      </c>
      <c r="CZ19" s="132">
        <v>1.0014127747439345</v>
      </c>
      <c r="DA19" s="132">
        <v>0</v>
      </c>
      <c r="DB19" s="132">
        <v>3.0042383242318036</v>
      </c>
      <c r="DC19" s="132">
        <v>37286.999999999985</v>
      </c>
      <c r="DJ19" s="100" t="s">
        <v>40</v>
      </c>
      <c r="DK19" s="100" t="s">
        <v>40</v>
      </c>
      <c r="DL19" s="100" t="s">
        <v>40</v>
      </c>
      <c r="DM19" s="100" t="s">
        <v>40</v>
      </c>
      <c r="DN19" s="100" t="s">
        <v>40</v>
      </c>
      <c r="DO19" s="100" t="s">
        <v>40</v>
      </c>
      <c r="DP19" s="100" t="s">
        <v>40</v>
      </c>
      <c r="DQ19" s="100" t="s">
        <v>40</v>
      </c>
      <c r="DR19" s="100" t="s">
        <v>40</v>
      </c>
      <c r="DS19" s="100" t="s">
        <v>40</v>
      </c>
      <c r="DT19" s="100" t="s">
        <v>40</v>
      </c>
      <c r="DU19" s="100" t="s">
        <v>40</v>
      </c>
      <c r="DV19" s="100" t="s">
        <v>40</v>
      </c>
      <c r="DW19" s="100" t="s">
        <v>40</v>
      </c>
      <c r="DX19" s="100" t="s">
        <v>40</v>
      </c>
      <c r="DY19" s="100" t="s">
        <v>40</v>
      </c>
      <c r="DZ19" s="100" t="s">
        <v>40</v>
      </c>
      <c r="EA19" s="100" t="s">
        <v>40</v>
      </c>
      <c r="EB19" s="100" t="s">
        <v>40</v>
      </c>
      <c r="EC19" s="100" t="s">
        <v>40</v>
      </c>
      <c r="ED19" s="100" t="s">
        <v>40</v>
      </c>
      <c r="EE19" s="100" t="s">
        <v>40</v>
      </c>
      <c r="EF19" s="100" t="s">
        <v>40</v>
      </c>
      <c r="EG19" s="100" t="s">
        <v>40</v>
      </c>
      <c r="EH19" s="100" t="s">
        <v>40</v>
      </c>
      <c r="EI19" s="100" t="s">
        <v>40</v>
      </c>
      <c r="EJ19" s="100" t="s">
        <v>40</v>
      </c>
      <c r="EK19" s="100" t="s">
        <v>40</v>
      </c>
      <c r="EL19" s="100" t="s">
        <v>40</v>
      </c>
      <c r="EM19" s="100" t="s">
        <v>40</v>
      </c>
      <c r="EN19" s="100" t="s">
        <v>40</v>
      </c>
      <c r="EO19" s="100" t="s">
        <v>40</v>
      </c>
      <c r="EP19" s="100" t="s">
        <v>40</v>
      </c>
      <c r="EQ19" s="100" t="s">
        <v>40</v>
      </c>
      <c r="ER19" s="100" t="s">
        <v>40</v>
      </c>
      <c r="ES19" s="100" t="s">
        <v>40</v>
      </c>
      <c r="ET19" s="100" t="s">
        <v>40</v>
      </c>
      <c r="EU19" s="100" t="s">
        <v>40</v>
      </c>
      <c r="EV19" s="100" t="s">
        <v>40</v>
      </c>
      <c r="EW19" s="100" t="s">
        <v>40</v>
      </c>
      <c r="EX19" s="100" t="s">
        <v>40</v>
      </c>
      <c r="EY19" s="100" t="s">
        <v>40</v>
      </c>
      <c r="EZ19" s="100" t="s">
        <v>40</v>
      </c>
      <c r="FA19" s="100" t="s">
        <v>40</v>
      </c>
      <c r="FB19" s="100" t="s">
        <v>40</v>
      </c>
      <c r="FC19" s="100" t="s">
        <v>40</v>
      </c>
      <c r="FD19" s="100" t="s">
        <v>40</v>
      </c>
      <c r="FE19" s="100" t="s">
        <v>40</v>
      </c>
      <c r="FF19" s="100" t="s">
        <v>40</v>
      </c>
      <c r="FG19" s="100" t="s">
        <v>40</v>
      </c>
      <c r="FH19" s="100" t="s">
        <v>40</v>
      </c>
      <c r="FI19" s="100" t="s">
        <v>40</v>
      </c>
      <c r="FJ19" s="100" t="s">
        <v>40</v>
      </c>
      <c r="FK19" s="100" t="s">
        <v>40</v>
      </c>
      <c r="FL19" s="100" t="s">
        <v>40</v>
      </c>
      <c r="FM19" s="100" t="s">
        <v>40</v>
      </c>
      <c r="FN19" s="100" t="s">
        <v>40</v>
      </c>
      <c r="FO19" s="100" t="s">
        <v>40</v>
      </c>
      <c r="FP19" s="100" t="s">
        <v>40</v>
      </c>
      <c r="FQ19" s="100" t="s">
        <v>40</v>
      </c>
      <c r="FR19" s="100" t="s">
        <v>40</v>
      </c>
      <c r="FS19" s="100" t="s">
        <v>40</v>
      </c>
      <c r="FT19" s="100" t="s">
        <v>40</v>
      </c>
      <c r="FU19" s="100" t="s">
        <v>40</v>
      </c>
      <c r="FV19" s="100" t="s">
        <v>40</v>
      </c>
      <c r="FW19" s="100" t="s">
        <v>40</v>
      </c>
      <c r="FX19" s="100" t="s">
        <v>40</v>
      </c>
      <c r="FY19" s="100" t="s">
        <v>40</v>
      </c>
      <c r="FZ19" s="100" t="s">
        <v>40</v>
      </c>
      <c r="GA19" s="100" t="s">
        <v>40</v>
      </c>
      <c r="GB19" s="100" t="s">
        <v>40</v>
      </c>
      <c r="GC19" s="100" t="s">
        <v>40</v>
      </c>
      <c r="GD19" s="100" t="s">
        <v>40</v>
      </c>
      <c r="GE19" s="100" t="s">
        <v>40</v>
      </c>
      <c r="GF19" s="100" t="s">
        <v>40</v>
      </c>
      <c r="GG19" s="100" t="s">
        <v>40</v>
      </c>
      <c r="GH19" s="100" t="s">
        <v>40</v>
      </c>
      <c r="GI19" s="100" t="s">
        <v>40</v>
      </c>
      <c r="GJ19" s="100" t="s">
        <v>40</v>
      </c>
    </row>
    <row r="20" spans="2:107" ht="20.25" customHeight="1">
      <c r="B20" s="110"/>
      <c r="C20" s="111"/>
      <c r="D20" s="109" t="s">
        <v>37</v>
      </c>
      <c r="E20" s="132">
        <v>341.35568609151545</v>
      </c>
      <c r="F20" s="132">
        <v>368.3838489198759</v>
      </c>
      <c r="G20" s="132">
        <v>389.4057533419341</v>
      </c>
      <c r="H20" s="132">
        <v>378.3942795970465</v>
      </c>
      <c r="I20" s="132">
        <v>364.3796766490077</v>
      </c>
      <c r="J20" s="132">
        <v>403.4203562899728</v>
      </c>
      <c r="K20" s="132">
        <v>340.3546430237984</v>
      </c>
      <c r="L20" s="132">
        <v>400.41722708682164</v>
      </c>
      <c r="M20" s="132">
        <v>417.4349592380116</v>
      </c>
      <c r="N20" s="132">
        <v>422.44017457659686</v>
      </c>
      <c r="O20" s="132">
        <v>436.45477752463563</v>
      </c>
      <c r="P20" s="132">
        <v>409.4266146962751</v>
      </c>
      <c r="Q20" s="132">
        <v>487.50797397820537</v>
      </c>
      <c r="R20" s="132">
        <v>531.5538689577558</v>
      </c>
      <c r="S20" s="132">
        <v>533.5559550931898</v>
      </c>
      <c r="T20" s="132">
        <v>569.6004198227963</v>
      </c>
      <c r="U20" s="132">
        <v>554.3704620735238</v>
      </c>
      <c r="V20" s="132">
        <v>542.1864958741056</v>
      </c>
      <c r="W20" s="132">
        <v>571.6310808560327</v>
      </c>
      <c r="X20" s="132">
        <v>535.0791822577784</v>
      </c>
      <c r="Y20" s="132">
        <v>514.7725719254149</v>
      </c>
      <c r="Z20" s="132">
        <v>515.7879024420331</v>
      </c>
      <c r="AA20" s="132">
        <v>489.38930900996047</v>
      </c>
      <c r="AB20" s="132">
        <v>518.8338939918875</v>
      </c>
      <c r="AC20" s="132">
        <v>505.6345972758513</v>
      </c>
      <c r="AD20" s="132">
        <v>537.1098432910147</v>
      </c>
      <c r="AE20" s="132">
        <v>534.0638517411602</v>
      </c>
      <c r="AF20" s="132">
        <v>491.4199700431968</v>
      </c>
      <c r="AG20" s="132">
        <v>527.9718686414511</v>
      </c>
      <c r="AH20" s="132">
        <v>548.2784789738147</v>
      </c>
      <c r="AI20" s="132">
        <v>583.8150470554508</v>
      </c>
      <c r="AJ20" s="132">
        <v>587.8763691219235</v>
      </c>
      <c r="AK20" s="132">
        <v>603.1063268711961</v>
      </c>
      <c r="AL20" s="132">
        <v>567.56975878956</v>
      </c>
      <c r="AM20" s="132">
        <v>612.2443015207597</v>
      </c>
      <c r="AN20" s="132">
        <v>624.4282677201778</v>
      </c>
      <c r="AO20" s="132">
        <v>659.9648358018139</v>
      </c>
      <c r="AP20" s="132">
        <v>682.3021071674139</v>
      </c>
      <c r="AQ20" s="132">
        <v>705.6547090496318</v>
      </c>
      <c r="AR20" s="132">
        <v>727.9919804152316</v>
      </c>
      <c r="AS20" s="132">
        <v>723.930658348759</v>
      </c>
      <c r="AT20" s="132">
        <v>674.1794630344684</v>
      </c>
      <c r="AU20" s="132">
        <v>773.6818536630495</v>
      </c>
      <c r="AV20" s="132">
        <v>643.7195475359231</v>
      </c>
      <c r="AW20" s="132">
        <v>638.6428949528323</v>
      </c>
      <c r="AX20" s="132">
        <v>606.1523184210506</v>
      </c>
      <c r="AY20" s="132">
        <v>621.3822761703233</v>
      </c>
      <c r="AZ20" s="132">
        <v>570.6157503394145</v>
      </c>
      <c r="BA20" s="132">
        <v>519.8492245085057</v>
      </c>
      <c r="BB20" s="132">
        <v>506.6499277924695</v>
      </c>
      <c r="BC20" s="132">
        <v>521.879885541742</v>
      </c>
      <c r="BD20" s="132">
        <v>551.3244705236692</v>
      </c>
      <c r="BE20" s="132">
        <v>466.0367071277425</v>
      </c>
      <c r="BF20" s="132">
        <v>467.0520376443606</v>
      </c>
      <c r="BG20" s="132">
        <v>483.29732591025146</v>
      </c>
      <c r="BH20" s="132">
        <v>421.36216439654277</v>
      </c>
      <c r="BI20" s="132">
        <v>444.7147662787608</v>
      </c>
      <c r="BJ20" s="132">
        <v>393.948240447852</v>
      </c>
      <c r="BK20" s="132">
        <v>365.5189859825431</v>
      </c>
      <c r="BL20" s="132">
        <v>380.74894373181576</v>
      </c>
      <c r="BM20" s="132">
        <v>388.404710274217</v>
      </c>
      <c r="BN20" s="132">
        <v>350.36507370096894</v>
      </c>
      <c r="BO20" s="132">
        <v>348.36298756553487</v>
      </c>
      <c r="BP20" s="132">
        <v>374.3901073261783</v>
      </c>
      <c r="BQ20" s="132">
        <v>303.3160495182674</v>
      </c>
      <c r="BR20" s="132">
        <v>306.31917872141855</v>
      </c>
      <c r="BS20" s="132">
        <v>261.27224067415113</v>
      </c>
      <c r="BT20" s="132">
        <v>259.270154538717</v>
      </c>
      <c r="BU20" s="132">
        <v>256.26702533556585</v>
      </c>
      <c r="BV20" s="132">
        <v>223.23260410090307</v>
      </c>
      <c r="BW20" s="132">
        <v>226.23573330405424</v>
      </c>
      <c r="BX20" s="132">
        <v>231.24094864263952</v>
      </c>
      <c r="BY20" s="132">
        <v>203.21174274656198</v>
      </c>
      <c r="BZ20" s="132">
        <v>170.1773215118992</v>
      </c>
      <c r="CA20" s="132">
        <v>177.1846229859186</v>
      </c>
      <c r="CB20" s="132">
        <v>135.1408141418023</v>
      </c>
      <c r="CC20" s="132">
        <v>176.18357991820153</v>
      </c>
      <c r="CD20" s="132">
        <v>188.19609673080618</v>
      </c>
      <c r="CE20" s="132">
        <v>136.14185720951937</v>
      </c>
      <c r="CF20" s="132">
        <v>132.13768493865115</v>
      </c>
      <c r="CG20" s="132">
        <v>109.11369438115891</v>
      </c>
      <c r="CH20" s="132">
        <v>70.07301474019378</v>
      </c>
      <c r="CI20" s="132">
        <v>114.11890971974417</v>
      </c>
      <c r="CJ20" s="132">
        <v>75.07823007877906</v>
      </c>
      <c r="CK20" s="132">
        <v>57.05945485987208</v>
      </c>
      <c r="CL20" s="132">
        <v>46.04798111498449</v>
      </c>
      <c r="CM20" s="132">
        <v>35.03650737009689</v>
      </c>
      <c r="CN20" s="132">
        <v>37.038593505531004</v>
      </c>
      <c r="CO20" s="132">
        <v>17.01773215118992</v>
      </c>
      <c r="CP20" s="132">
        <v>29.03024896379457</v>
      </c>
      <c r="CQ20" s="132">
        <v>18.018775218906974</v>
      </c>
      <c r="CR20" s="132">
        <v>13.013559880321704</v>
      </c>
      <c r="CS20" s="132">
        <v>7.007301474019379</v>
      </c>
      <c r="CT20" s="132">
        <v>13.013559880321704</v>
      </c>
      <c r="CU20" s="132">
        <v>3.0031292031511625</v>
      </c>
      <c r="CV20" s="132">
        <v>2.002086135434108</v>
      </c>
      <c r="CW20" s="132">
        <v>7.007301474019379</v>
      </c>
      <c r="CX20" s="132">
        <v>3.0031292031511625</v>
      </c>
      <c r="CY20" s="132">
        <v>1.001043067717054</v>
      </c>
      <c r="CZ20" s="132">
        <v>3.0031292031511625</v>
      </c>
      <c r="DA20" s="132">
        <v>3.0031292031511625</v>
      </c>
      <c r="DB20" s="132">
        <v>2.002086135434108</v>
      </c>
      <c r="DC20" s="132">
        <v>36821.999999999985</v>
      </c>
    </row>
    <row r="21" spans="2:107" ht="20.25" customHeight="1">
      <c r="B21" s="112"/>
      <c r="C21" s="113"/>
      <c r="D21" s="109" t="s">
        <v>38</v>
      </c>
      <c r="E21" s="132">
        <f>SUM(E19:E20)</f>
        <v>726.8996043679302</v>
      </c>
      <c r="F21" s="132">
        <f aca="true" t="shared" si="10" ref="F21:BQ21">SUM(F19:F20)</f>
        <v>733.8995117014119</v>
      </c>
      <c r="G21" s="132">
        <f t="shared" si="10"/>
        <v>757.9256544477021</v>
      </c>
      <c r="H21" s="132">
        <f t="shared" si="10"/>
        <v>818.0144877096338</v>
      </c>
      <c r="I21" s="132">
        <f t="shared" si="10"/>
        <v>758.936309898118</v>
      </c>
      <c r="J21" s="132">
        <f t="shared" si="10"/>
        <v>849.0490410510237</v>
      </c>
      <c r="K21" s="132">
        <f t="shared" si="10"/>
        <v>769.9607233889463</v>
      </c>
      <c r="L21" s="132">
        <f t="shared" si="10"/>
        <v>829.0218946772256</v>
      </c>
      <c r="M21" s="132">
        <f t="shared" si="10"/>
        <v>864.0650567738064</v>
      </c>
      <c r="N21" s="132">
        <f t="shared" si="10"/>
        <v>857.0533188154645</v>
      </c>
      <c r="O21" s="132">
        <f t="shared" si="10"/>
        <v>867.0622706645274</v>
      </c>
      <c r="P21" s="132">
        <f t="shared" si="10"/>
        <v>885.0976826996441</v>
      </c>
      <c r="Q21" s="132">
        <f t="shared" si="10"/>
        <v>1034.2793489883936</v>
      </c>
      <c r="R21" s="132">
        <f t="shared" si="10"/>
        <v>1149.4255509747634</v>
      </c>
      <c r="S21" s="132">
        <f t="shared" si="10"/>
        <v>1139.4106838132702</v>
      </c>
      <c r="T21" s="132">
        <f t="shared" si="10"/>
        <v>1167.3607803414973</v>
      </c>
      <c r="U21" s="132">
        <f t="shared" si="10"/>
        <v>1196.937391353422</v>
      </c>
      <c r="V21" s="132">
        <f t="shared" si="10"/>
        <v>1133.8368697435524</v>
      </c>
      <c r="W21" s="132">
        <f t="shared" si="10"/>
        <v>1166.3364480501066</v>
      </c>
      <c r="X21" s="132">
        <f t="shared" si="10"/>
        <v>1139.9678605339427</v>
      </c>
      <c r="Y21" s="132">
        <f t="shared" si="10"/>
        <v>1097.2579658209804</v>
      </c>
      <c r="Z21" s="132">
        <f t="shared" si="10"/>
        <v>1028.0084498711753</v>
      </c>
      <c r="AA21" s="132">
        <f t="shared" si="10"/>
        <v>965.9682676517868</v>
      </c>
      <c r="AB21" s="132">
        <f t="shared" si="10"/>
        <v>1039.2010902867023</v>
      </c>
      <c r="AC21" s="132">
        <f t="shared" si="10"/>
        <v>1107.4682822273885</v>
      </c>
      <c r="AD21" s="132">
        <f t="shared" si="10"/>
        <v>1113.485250537326</v>
      </c>
      <c r="AE21" s="132">
        <f t="shared" si="10"/>
        <v>1154.2274966404598</v>
      </c>
      <c r="AF21" s="132">
        <f t="shared" si="10"/>
        <v>1073.9053639387623</v>
      </c>
      <c r="AG21" s="132">
        <f t="shared" si="10"/>
        <v>1100.2739514549262</v>
      </c>
      <c r="AH21" s="132">
        <f t="shared" si="10"/>
        <v>1147.0571706007247</v>
      </c>
      <c r="AI21" s="132">
        <f t="shared" si="10"/>
        <v>1239.6202807420664</v>
      </c>
      <c r="AJ21" s="132">
        <f t="shared" si="10"/>
        <v>1280.3415227040643</v>
      </c>
      <c r="AK21" s="132">
        <f t="shared" si="10"/>
        <v>1261.9665538824388</v>
      </c>
      <c r="AL21" s="132">
        <f t="shared" si="10"/>
        <v>1209.1183569612492</v>
      </c>
      <c r="AM21" s="132">
        <f t="shared" si="10"/>
        <v>1246.6645819349858</v>
      </c>
      <c r="AN21" s="132">
        <f t="shared" si="10"/>
        <v>1323.0034079515729</v>
      </c>
      <c r="AO21" s="132">
        <f t="shared" si="10"/>
        <v>1362.613300466045</v>
      </c>
      <c r="AP21" s="132">
        <f t="shared" si="10"/>
        <v>1411.4271806450797</v>
      </c>
      <c r="AQ21" s="132">
        <f t="shared" si="10"/>
        <v>1443.944762501179</v>
      </c>
      <c r="AR21" s="132">
        <f t="shared" si="10"/>
        <v>1493.7769737884228</v>
      </c>
      <c r="AS21" s="132">
        <f t="shared" si="10"/>
        <v>1444.9090829607526</v>
      </c>
      <c r="AT21" s="132">
        <f t="shared" si="10"/>
        <v>1351.3696499934738</v>
      </c>
      <c r="AU21" s="132">
        <f t="shared" si="10"/>
        <v>1490.586953842207</v>
      </c>
      <c r="AV21" s="132">
        <f t="shared" si="10"/>
        <v>1278.139827950149</v>
      </c>
      <c r="AW21" s="132">
        <f t="shared" si="10"/>
        <v>1261.8615331767592</v>
      </c>
      <c r="AX21" s="132">
        <f t="shared" si="10"/>
        <v>1216.13265223826</v>
      </c>
      <c r="AY21" s="132">
        <f t="shared" si="10"/>
        <v>1198.7760145248435</v>
      </c>
      <c r="AZ21" s="132">
        <f t="shared" si="10"/>
        <v>1115.4228932312458</v>
      </c>
      <c r="BA21" s="132">
        <f t="shared" si="10"/>
        <v>1043.2714141279475</v>
      </c>
      <c r="BB21" s="132">
        <f t="shared" si="10"/>
        <v>971.0089131357875</v>
      </c>
      <c r="BC21" s="132">
        <f t="shared" si="10"/>
        <v>998.4588441835683</v>
      </c>
      <c r="BD21" s="132">
        <f t="shared" si="10"/>
        <v>1017.7201180834052</v>
      </c>
      <c r="BE21" s="132">
        <f t="shared" si="10"/>
        <v>935.4873480121056</v>
      </c>
      <c r="BF21" s="132">
        <f t="shared" si="10"/>
        <v>866.2378320623006</v>
      </c>
      <c r="BG21" s="132">
        <f t="shared" si="10"/>
        <v>943.5829868207334</v>
      </c>
      <c r="BH21" s="132">
        <f t="shared" si="10"/>
        <v>798.1446744338841</v>
      </c>
      <c r="BI21" s="132">
        <f t="shared" si="10"/>
        <v>801.1306541519216</v>
      </c>
      <c r="BJ21" s="132">
        <f t="shared" si="10"/>
        <v>779.8957304590747</v>
      </c>
      <c r="BK21" s="132">
        <f t="shared" si="10"/>
        <v>733.1365160460032</v>
      </c>
      <c r="BL21" s="132">
        <f t="shared" si="10"/>
        <v>698.4682494930333</v>
      </c>
      <c r="BM21" s="132">
        <f t="shared" si="10"/>
        <v>733.8921175608743</v>
      </c>
      <c r="BN21" s="132">
        <f t="shared" si="10"/>
        <v>714.8793237077612</v>
      </c>
      <c r="BO21" s="132">
        <f t="shared" si="10"/>
        <v>670.8179010330819</v>
      </c>
      <c r="BP21" s="132">
        <f t="shared" si="10"/>
        <v>675.8153525241025</v>
      </c>
      <c r="BQ21" s="132">
        <f t="shared" si="10"/>
        <v>583.7116264465691</v>
      </c>
      <c r="BR21" s="132">
        <f aca="true" t="shared" si="11" ref="BR21:DA21">SUM(BR19:BR20)</f>
        <v>636.785394386917</v>
      </c>
      <c r="BS21" s="132">
        <f t="shared" si="11"/>
        <v>508.621196035903</v>
      </c>
      <c r="BT21" s="132">
        <f t="shared" si="11"/>
        <v>480.58237775712655</v>
      </c>
      <c r="BU21" s="132">
        <f t="shared" si="11"/>
        <v>520.6399978679646</v>
      </c>
      <c r="BV21" s="132">
        <f t="shared" si="11"/>
        <v>426.51939737392183</v>
      </c>
      <c r="BW21" s="132">
        <f t="shared" si="11"/>
        <v>407.4914455327064</v>
      </c>
      <c r="BX21" s="132">
        <f t="shared" si="11"/>
        <v>435.52915469040215</v>
      </c>
      <c r="BY21" s="132">
        <f t="shared" si="11"/>
        <v>361.43496115610367</v>
      </c>
      <c r="BZ21" s="132">
        <f t="shared" si="11"/>
        <v>312.3779355255379</v>
      </c>
      <c r="CA21" s="132">
        <f t="shared" si="11"/>
        <v>339.413492494436</v>
      </c>
      <c r="CB21" s="132">
        <f t="shared" si="11"/>
        <v>248.30045768786692</v>
      </c>
      <c r="CC21" s="132">
        <f t="shared" si="11"/>
        <v>288.3418106895222</v>
      </c>
      <c r="CD21" s="132">
        <f t="shared" si="11"/>
        <v>302.3571530516147</v>
      </c>
      <c r="CE21" s="132">
        <f t="shared" si="11"/>
        <v>239.28737300814464</v>
      </c>
      <c r="CF21" s="132">
        <f t="shared" si="11"/>
        <v>199.23234084649476</v>
      </c>
      <c r="CG21" s="132">
        <f t="shared" si="11"/>
        <v>207.2521463060645</v>
      </c>
      <c r="CH21" s="132">
        <f t="shared" si="11"/>
        <v>130.15778122482988</v>
      </c>
      <c r="CI21" s="132">
        <f t="shared" si="11"/>
        <v>186.22062950130746</v>
      </c>
      <c r="CJ21" s="132">
        <f t="shared" si="11"/>
        <v>134.16158378867118</v>
      </c>
      <c r="CK21" s="132">
        <f t="shared" si="11"/>
        <v>91.10748920116586</v>
      </c>
      <c r="CL21" s="132">
        <f t="shared" si="11"/>
        <v>76.09036435730252</v>
      </c>
      <c r="CM21" s="132">
        <f t="shared" si="11"/>
        <v>60.07182673869526</v>
      </c>
      <c r="CN21" s="132">
        <f t="shared" si="11"/>
        <v>67.08097674784904</v>
      </c>
      <c r="CO21" s="132">
        <f t="shared" si="11"/>
        <v>32.03892377234894</v>
      </c>
      <c r="CP21" s="132">
        <f t="shared" si="11"/>
        <v>40.04578948597785</v>
      </c>
      <c r="CQ21" s="132">
        <f t="shared" si="11"/>
        <v>31.037141290578123</v>
      </c>
      <c r="CR21" s="132">
        <f t="shared" si="11"/>
        <v>17.01921097929744</v>
      </c>
      <c r="CS21" s="132">
        <f t="shared" si="11"/>
        <v>12.014365347739052</v>
      </c>
      <c r="CT21" s="132">
        <f t="shared" si="11"/>
        <v>15.016385429809574</v>
      </c>
      <c r="CU21" s="132">
        <f t="shared" si="11"/>
        <v>6.007367527382966</v>
      </c>
      <c r="CV21" s="132">
        <f t="shared" si="11"/>
        <v>5.006324459665912</v>
      </c>
      <c r="CW21" s="132">
        <f t="shared" si="11"/>
        <v>9.010127023507248</v>
      </c>
      <c r="CX21" s="132">
        <f t="shared" si="11"/>
        <v>3.0031292031511625</v>
      </c>
      <c r="CY21" s="132">
        <f t="shared" si="11"/>
        <v>1.001043067717054</v>
      </c>
      <c r="CZ21" s="132">
        <f t="shared" si="11"/>
        <v>4.004541977895097</v>
      </c>
      <c r="DA21" s="132">
        <f t="shared" si="11"/>
        <v>3.0031292031511625</v>
      </c>
      <c r="DB21" s="132">
        <f>SUM(DB20:DB20)</f>
        <v>2.002086135434108</v>
      </c>
      <c r="DC21" s="132">
        <f>SUM(E21:DB21)</f>
        <v>74105.99576167582</v>
      </c>
    </row>
    <row r="22" spans="2:192" ht="20.25" customHeight="1">
      <c r="B22" s="106">
        <v>7</v>
      </c>
      <c r="C22" s="107" t="s">
        <v>67</v>
      </c>
      <c r="D22" s="109" t="s">
        <v>36</v>
      </c>
      <c r="E22" s="132">
        <v>538.1806189751395</v>
      </c>
      <c r="F22" s="132">
        <v>625.3718924403856</v>
      </c>
      <c r="G22" s="132">
        <v>572.2553695247759</v>
      </c>
      <c r="H22" s="132">
        <v>630.3828851682733</v>
      </c>
      <c r="I22" s="132">
        <v>644.4136648063588</v>
      </c>
      <c r="J22" s="132">
        <v>708.5543717233215</v>
      </c>
      <c r="K22" s="132">
        <v>725.5917469981397</v>
      </c>
      <c r="L22" s="132">
        <v>672.47522408253</v>
      </c>
      <c r="M22" s="132">
        <v>652.4312531709792</v>
      </c>
      <c r="N22" s="132">
        <v>646.418061897514</v>
      </c>
      <c r="O22" s="132">
        <v>752.6511077287333</v>
      </c>
      <c r="P22" s="132">
        <v>772.6950786402841</v>
      </c>
      <c r="Q22" s="132">
        <v>789.7324539151023</v>
      </c>
      <c r="R22" s="132">
        <v>864.897344833418</v>
      </c>
      <c r="S22" s="132">
        <v>909.9962793844072</v>
      </c>
      <c r="T22" s="132">
        <v>939.7226681671801</v>
      </c>
      <c r="U22" s="132">
        <v>887.0657945198813</v>
      </c>
      <c r="V22" s="132">
        <v>918.4573922711556</v>
      </c>
      <c r="W22" s="132">
        <v>969.0890015474046</v>
      </c>
      <c r="X22" s="132">
        <v>931.6216106829803</v>
      </c>
      <c r="Y22" s="132">
        <v>872.8889439225316</v>
      </c>
      <c r="Z22" s="132">
        <v>726.0572770214096</v>
      </c>
      <c r="AA22" s="132">
        <v>711.8804264240599</v>
      </c>
      <c r="AB22" s="132">
        <v>803.017323121308</v>
      </c>
      <c r="AC22" s="132">
        <v>822.2573346462826</v>
      </c>
      <c r="AD22" s="132">
        <v>838.4594496146823</v>
      </c>
      <c r="AE22" s="132">
        <v>876.9394726646315</v>
      </c>
      <c r="AF22" s="132">
        <v>974.1521624750294</v>
      </c>
      <c r="AG22" s="132">
        <v>997.442702742104</v>
      </c>
      <c r="AH22" s="132">
        <v>924.5331853843055</v>
      </c>
      <c r="AI22" s="132">
        <v>1020.7332430091784</v>
      </c>
      <c r="AJ22" s="132">
        <v>985.2911165158042</v>
      </c>
      <c r="AK22" s="132">
        <v>969.0890015474046</v>
      </c>
      <c r="AL22" s="132">
        <v>1057.1880016880777</v>
      </c>
      <c r="AM22" s="132">
        <v>989.3416452579041</v>
      </c>
      <c r="AN22" s="132">
        <v>1001.4932314842039</v>
      </c>
      <c r="AO22" s="132">
        <v>1128.0722546748261</v>
      </c>
      <c r="AP22" s="132">
        <v>1110.8575075209014</v>
      </c>
      <c r="AQ22" s="132">
        <v>1075.4153810275272</v>
      </c>
      <c r="AR22" s="132">
        <v>1084.529070697252</v>
      </c>
      <c r="AS22" s="132">
        <v>1091.617495995927</v>
      </c>
      <c r="AT22" s="132">
        <v>1101.7438178511768</v>
      </c>
      <c r="AU22" s="132">
        <v>1049.086944203878</v>
      </c>
      <c r="AV22" s="132">
        <v>983.2658521447543</v>
      </c>
      <c r="AW22" s="132">
        <v>922.5079210132556</v>
      </c>
      <c r="AX22" s="132">
        <v>916.4321279001056</v>
      </c>
      <c r="AY22" s="132">
        <v>860.7373576962318</v>
      </c>
      <c r="AZ22" s="132">
        <v>776.6888862976585</v>
      </c>
      <c r="BA22" s="132">
        <v>720.9941160937848</v>
      </c>
      <c r="BB22" s="132">
        <v>706.8172654964351</v>
      </c>
      <c r="BC22" s="132">
        <v>685.5519896004105</v>
      </c>
      <c r="BD22" s="132">
        <v>676.4382999306857</v>
      </c>
      <c r="BE22" s="132">
        <v>652.1351274780862</v>
      </c>
      <c r="BF22" s="132">
        <v>691.6277827135604</v>
      </c>
      <c r="BG22" s="132">
        <v>558.9729664097882</v>
      </c>
      <c r="BH22" s="132">
        <v>591.3771963465875</v>
      </c>
      <c r="BI22" s="132">
        <v>517.455046803264</v>
      </c>
      <c r="BJ22" s="132">
        <v>530.6192652150888</v>
      </c>
      <c r="BK22" s="132">
        <v>463.7855409704402</v>
      </c>
      <c r="BL22" s="132">
        <v>417.2044604362912</v>
      </c>
      <c r="BM22" s="132">
        <v>444.9761542364282</v>
      </c>
      <c r="BN22" s="132">
        <v>435.95636732623035</v>
      </c>
      <c r="BO22" s="132">
        <v>434.9541687806528</v>
      </c>
      <c r="BP22" s="132">
        <v>291.63977676306445</v>
      </c>
      <c r="BQ22" s="132">
        <v>336.7387113140538</v>
      </c>
      <c r="BR22" s="132">
        <v>265.5826145780484</v>
      </c>
      <c r="BS22" s="132">
        <v>269.59140876035855</v>
      </c>
      <c r="BT22" s="132">
        <v>257.56502621342804</v>
      </c>
      <c r="BU22" s="132">
        <v>261.5738203957382</v>
      </c>
      <c r="BV22" s="132">
        <v>198.43531202435312</v>
      </c>
      <c r="BW22" s="132">
        <v>174.38254693049214</v>
      </c>
      <c r="BX22" s="132">
        <v>164.36056147471672</v>
      </c>
      <c r="BY22" s="132">
        <v>147.32318619989852</v>
      </c>
      <c r="BZ22" s="132">
        <v>107.23524437679689</v>
      </c>
      <c r="CA22" s="132">
        <v>132.29020801623543</v>
      </c>
      <c r="CB22" s="132">
        <v>98.21545746659902</v>
      </c>
      <c r="CC22" s="132">
        <v>100.2198545577541</v>
      </c>
      <c r="CD22" s="132">
        <v>99.21765601217656</v>
      </c>
      <c r="CE22" s="132">
        <v>100.2198545577541</v>
      </c>
      <c r="CF22" s="132">
        <v>57.12531709791984</v>
      </c>
      <c r="CG22" s="132">
        <v>62.136309825807544</v>
      </c>
      <c r="CH22" s="132">
        <v>54.118721461187214</v>
      </c>
      <c r="CI22" s="132">
        <v>44.096736005411806</v>
      </c>
      <c r="CJ22" s="132">
        <v>27.059360730593607</v>
      </c>
      <c r="CK22" s="132">
        <v>28.06155927617115</v>
      </c>
      <c r="CL22" s="132">
        <v>21.04616945712836</v>
      </c>
      <c r="CM22" s="132">
        <v>14.030779638085574</v>
      </c>
      <c r="CN22" s="132">
        <v>20.04397091155082</v>
      </c>
      <c r="CO22" s="132">
        <v>11.024184001352952</v>
      </c>
      <c r="CP22" s="132">
        <v>9.019786910197869</v>
      </c>
      <c r="CQ22" s="132">
        <v>6.013191273465246</v>
      </c>
      <c r="CR22" s="132">
        <v>6.013191273465246</v>
      </c>
      <c r="CS22" s="132">
        <v>3.006595636732623</v>
      </c>
      <c r="CT22" s="132">
        <v>1.002198545577541</v>
      </c>
      <c r="CU22" s="132">
        <v>2.004397091155082</v>
      </c>
      <c r="CV22" s="132">
        <v>0</v>
      </c>
      <c r="CW22" s="132">
        <v>3.006595636732623</v>
      </c>
      <c r="CX22" s="132">
        <v>3.006595636732623</v>
      </c>
      <c r="CY22" s="132">
        <v>0</v>
      </c>
      <c r="CZ22" s="132">
        <v>1.002198545577541</v>
      </c>
      <c r="DA22" s="132">
        <v>0</v>
      </c>
      <c r="DB22" s="132">
        <v>1.002198545577541</v>
      </c>
      <c r="DC22" s="132">
        <v>53730.999999999985</v>
      </c>
      <c r="DI22" s="42" t="s">
        <v>40</v>
      </c>
      <c r="DJ22" s="100" t="s">
        <v>40</v>
      </c>
      <c r="DK22" s="100" t="s">
        <v>40</v>
      </c>
      <c r="DL22" s="100" t="s">
        <v>40</v>
      </c>
      <c r="DM22" s="100" t="s">
        <v>40</v>
      </c>
      <c r="DN22" s="100" t="s">
        <v>40</v>
      </c>
      <c r="DO22" s="100" t="s">
        <v>40</v>
      </c>
      <c r="DP22" s="100" t="s">
        <v>40</v>
      </c>
      <c r="DQ22" s="100" t="s">
        <v>40</v>
      </c>
      <c r="DR22" s="100" t="s">
        <v>40</v>
      </c>
      <c r="DS22" s="100" t="s">
        <v>40</v>
      </c>
      <c r="DT22" s="100" t="s">
        <v>40</v>
      </c>
      <c r="DU22" s="100" t="s">
        <v>40</v>
      </c>
      <c r="DV22" s="100" t="s">
        <v>40</v>
      </c>
      <c r="DW22" s="100" t="s">
        <v>40</v>
      </c>
      <c r="DX22" s="100" t="s">
        <v>40</v>
      </c>
      <c r="DY22" s="100" t="s">
        <v>40</v>
      </c>
      <c r="DZ22" s="100" t="s">
        <v>40</v>
      </c>
      <c r="EA22" s="100" t="s">
        <v>40</v>
      </c>
      <c r="EB22" s="100" t="s">
        <v>40</v>
      </c>
      <c r="EC22" s="100" t="s">
        <v>40</v>
      </c>
      <c r="ED22" s="100" t="s">
        <v>40</v>
      </c>
      <c r="EE22" s="100" t="s">
        <v>40</v>
      </c>
      <c r="EF22" s="100" t="s">
        <v>40</v>
      </c>
      <c r="EG22" s="100" t="s">
        <v>40</v>
      </c>
      <c r="EH22" s="100" t="s">
        <v>40</v>
      </c>
      <c r="EI22" s="100" t="s">
        <v>40</v>
      </c>
      <c r="EJ22" s="100" t="s">
        <v>40</v>
      </c>
      <c r="EK22" s="100" t="s">
        <v>40</v>
      </c>
      <c r="EL22" s="100" t="s">
        <v>40</v>
      </c>
      <c r="EM22" s="100" t="s">
        <v>40</v>
      </c>
      <c r="EN22" s="100" t="s">
        <v>40</v>
      </c>
      <c r="EO22" s="100" t="s">
        <v>40</v>
      </c>
      <c r="EP22" s="100" t="s">
        <v>40</v>
      </c>
      <c r="EQ22" s="100" t="s">
        <v>40</v>
      </c>
      <c r="ER22" s="100" t="s">
        <v>40</v>
      </c>
      <c r="ES22" s="100" t="s">
        <v>40</v>
      </c>
      <c r="ET22" s="100" t="s">
        <v>40</v>
      </c>
      <c r="EU22" s="100" t="s">
        <v>40</v>
      </c>
      <c r="EV22" s="100" t="s">
        <v>40</v>
      </c>
      <c r="EW22" s="100" t="s">
        <v>40</v>
      </c>
      <c r="EX22" s="100" t="s">
        <v>40</v>
      </c>
      <c r="EY22" s="100" t="s">
        <v>40</v>
      </c>
      <c r="EZ22" s="100" t="s">
        <v>40</v>
      </c>
      <c r="FA22" s="100" t="s">
        <v>40</v>
      </c>
      <c r="FB22" s="100" t="s">
        <v>40</v>
      </c>
      <c r="FC22" s="100" t="s">
        <v>40</v>
      </c>
      <c r="FD22" s="100" t="s">
        <v>40</v>
      </c>
      <c r="FE22" s="100" t="s">
        <v>40</v>
      </c>
      <c r="FF22" s="100" t="s">
        <v>40</v>
      </c>
      <c r="FG22" s="100" t="s">
        <v>40</v>
      </c>
      <c r="FH22" s="100" t="s">
        <v>40</v>
      </c>
      <c r="FI22" s="100" t="s">
        <v>40</v>
      </c>
      <c r="FJ22" s="100" t="s">
        <v>40</v>
      </c>
      <c r="FK22" s="100" t="s">
        <v>40</v>
      </c>
      <c r="FL22" s="100" t="s">
        <v>40</v>
      </c>
      <c r="FM22" s="100" t="s">
        <v>40</v>
      </c>
      <c r="FN22" s="100" t="s">
        <v>40</v>
      </c>
      <c r="FO22" s="100" t="s">
        <v>40</v>
      </c>
      <c r="FP22" s="100" t="s">
        <v>40</v>
      </c>
      <c r="FQ22" s="100" t="s">
        <v>40</v>
      </c>
      <c r="FR22" s="100" t="s">
        <v>40</v>
      </c>
      <c r="FS22" s="100" t="s">
        <v>40</v>
      </c>
      <c r="FT22" s="100" t="s">
        <v>40</v>
      </c>
      <c r="FU22" s="100" t="s">
        <v>40</v>
      </c>
      <c r="FV22" s="100" t="s">
        <v>40</v>
      </c>
      <c r="FW22" s="100" t="s">
        <v>40</v>
      </c>
      <c r="FX22" s="100" t="s">
        <v>40</v>
      </c>
      <c r="FY22" s="100" t="s">
        <v>40</v>
      </c>
      <c r="FZ22" s="100" t="s">
        <v>40</v>
      </c>
      <c r="GA22" s="100" t="s">
        <v>40</v>
      </c>
      <c r="GB22" s="100" t="s">
        <v>40</v>
      </c>
      <c r="GC22" s="100" t="s">
        <v>40</v>
      </c>
      <c r="GD22" s="100" t="s">
        <v>40</v>
      </c>
      <c r="GE22" s="100" t="s">
        <v>40</v>
      </c>
      <c r="GF22" s="100" t="s">
        <v>40</v>
      </c>
      <c r="GG22" s="100" t="s">
        <v>40</v>
      </c>
      <c r="GH22" s="100" t="s">
        <v>40</v>
      </c>
      <c r="GI22" s="100" t="s">
        <v>40</v>
      </c>
      <c r="GJ22" s="100" t="s">
        <v>40</v>
      </c>
    </row>
    <row r="23" spans="2:107" ht="20.25" customHeight="1">
      <c r="B23" s="110"/>
      <c r="C23" s="111"/>
      <c r="D23" s="109" t="s">
        <v>37</v>
      </c>
      <c r="E23" s="132">
        <v>547.9980079310409</v>
      </c>
      <c r="F23" s="132">
        <v>607.1056541246998</v>
      </c>
      <c r="G23" s="132">
        <v>601.0947070541582</v>
      </c>
      <c r="H23" s="132">
        <v>581.0582168190195</v>
      </c>
      <c r="I23" s="132">
        <v>547.9980079310409</v>
      </c>
      <c r="J23" s="132">
        <v>646.1768100832201</v>
      </c>
      <c r="K23" s="132">
        <v>639.1640385009216</v>
      </c>
      <c r="L23" s="132">
        <v>681.2406679947127</v>
      </c>
      <c r="M23" s="132">
        <v>671.2224228771433</v>
      </c>
      <c r="N23" s="132">
        <v>649.1822836184908</v>
      </c>
      <c r="O23" s="132">
        <v>749.364734794184</v>
      </c>
      <c r="P23" s="132">
        <v>776.413996611621</v>
      </c>
      <c r="Q23" s="132">
        <v>753.3720328412116</v>
      </c>
      <c r="R23" s="132">
        <v>840.5307653640646</v>
      </c>
      <c r="S23" s="132">
        <v>870.5855007167725</v>
      </c>
      <c r="T23" s="132">
        <v>873.3744016398567</v>
      </c>
      <c r="U23" s="132">
        <v>864.2872691372455</v>
      </c>
      <c r="V23" s="132">
        <v>847.1226855212021</v>
      </c>
      <c r="W23" s="132">
        <v>847.1226855212021</v>
      </c>
      <c r="X23" s="132">
        <v>914.7713385961968</v>
      </c>
      <c r="Y23" s="132">
        <v>803.706385786504</v>
      </c>
      <c r="Z23" s="132">
        <v>759.2804046626269</v>
      </c>
      <c r="AA23" s="132">
        <v>761.299767440985</v>
      </c>
      <c r="AB23" s="132">
        <v>779.4740324462074</v>
      </c>
      <c r="AC23" s="132">
        <v>811.7838368999362</v>
      </c>
      <c r="AD23" s="132">
        <v>858.2291808021714</v>
      </c>
      <c r="AE23" s="132">
        <v>816.8322438458314</v>
      </c>
      <c r="AF23" s="132">
        <v>853.1807738562762</v>
      </c>
      <c r="AG23" s="132">
        <v>925.877833877166</v>
      </c>
      <c r="AH23" s="132">
        <v>906.6938874827646</v>
      </c>
      <c r="AI23" s="132">
        <v>930.9262408230612</v>
      </c>
      <c r="AJ23" s="132">
        <v>893.5680294234372</v>
      </c>
      <c r="AK23" s="132">
        <v>934.9649663797773</v>
      </c>
      <c r="AL23" s="132">
        <v>1023.8169286275315</v>
      </c>
      <c r="AM23" s="132">
        <v>994.5361683413398</v>
      </c>
      <c r="AN23" s="132">
        <v>954.1489127741788</v>
      </c>
      <c r="AO23" s="132">
        <v>1058.1460958596183</v>
      </c>
      <c r="AP23" s="132">
        <v>1060.1654586379764</v>
      </c>
      <c r="AQ23" s="132">
        <v>1019.7782030708154</v>
      </c>
      <c r="AR23" s="132">
        <v>1100.5527142051374</v>
      </c>
      <c r="AS23" s="132">
        <v>1039.9718308543959</v>
      </c>
      <c r="AT23" s="132">
        <v>1052.0880075245443</v>
      </c>
      <c r="AU23" s="132">
        <v>1071.2719539189457</v>
      </c>
      <c r="AV23" s="132">
        <v>1073.2913166973037</v>
      </c>
      <c r="AW23" s="132">
        <v>969.2941336118641</v>
      </c>
      <c r="AX23" s="132">
        <v>917.8003827637339</v>
      </c>
      <c r="AY23" s="132">
        <v>901.6454805368695</v>
      </c>
      <c r="AZ23" s="132">
        <v>805.7257485648621</v>
      </c>
      <c r="BA23" s="132">
        <v>791.5902091163557</v>
      </c>
      <c r="BB23" s="132">
        <v>740.0964582682254</v>
      </c>
      <c r="BC23" s="132">
        <v>698.6995213118854</v>
      </c>
      <c r="BD23" s="132">
        <v>674.4671679715888</v>
      </c>
      <c r="BE23" s="132">
        <v>642.15736351786</v>
      </c>
      <c r="BF23" s="132">
        <v>665.3800354689776</v>
      </c>
      <c r="BG23" s="132">
        <v>618.9346915667425</v>
      </c>
      <c r="BH23" s="132">
        <v>632.0605496260697</v>
      </c>
      <c r="BI23" s="132">
        <v>477.57929708167893</v>
      </c>
      <c r="BJ23" s="132">
        <v>587.6345685021927</v>
      </c>
      <c r="BK23" s="132">
        <v>581.5764801671185</v>
      </c>
      <c r="BL23" s="132">
        <v>503.83101320033353</v>
      </c>
      <c r="BM23" s="132">
        <v>498.9086068549513</v>
      </c>
      <c r="BN23" s="132">
        <v>464.84657345521566</v>
      </c>
      <c r="BO23" s="132">
        <v>397.72433116750136</v>
      </c>
      <c r="BP23" s="132">
        <v>397.72433116750136</v>
      </c>
      <c r="BQ23" s="132">
        <v>361.6586487442519</v>
      </c>
      <c r="BR23" s="132">
        <v>373.680542885335</v>
      </c>
      <c r="BS23" s="132">
        <v>315.57472120343306</v>
      </c>
      <c r="BT23" s="132">
        <v>323.5893172974885</v>
      </c>
      <c r="BU23" s="132">
        <v>279.5090387801836</v>
      </c>
      <c r="BV23" s="132">
        <v>241.43970733342022</v>
      </c>
      <c r="BW23" s="132">
        <v>242.44153184517714</v>
      </c>
      <c r="BX23" s="132">
        <v>192.35030625733063</v>
      </c>
      <c r="BY23" s="132">
        <v>215.39227002774004</v>
      </c>
      <c r="BZ23" s="132">
        <v>185.33753467503212</v>
      </c>
      <c r="CA23" s="132">
        <v>209.38132295719845</v>
      </c>
      <c r="CB23" s="132">
        <v>149.27185225178263</v>
      </c>
      <c r="CC23" s="132">
        <v>143.26090518124104</v>
      </c>
      <c r="CD23" s="132">
        <v>144.26272969299797</v>
      </c>
      <c r="CE23" s="132">
        <v>151.27550127529648</v>
      </c>
      <c r="CF23" s="132">
        <v>91.16603056988066</v>
      </c>
      <c r="CG23" s="132">
        <v>98.17880215217917</v>
      </c>
      <c r="CH23" s="132">
        <v>70.12771582298512</v>
      </c>
      <c r="CI23" s="132">
        <v>73.13318935825592</v>
      </c>
      <c r="CJ23" s="132">
        <v>61.11129521717275</v>
      </c>
      <c r="CK23" s="132">
        <v>51.093050099603445</v>
      </c>
      <c r="CL23" s="132">
        <v>35.06385791149256</v>
      </c>
      <c r="CM23" s="132">
        <v>41.074804982034145</v>
      </c>
      <c r="CN23" s="132">
        <v>22.040139258652466</v>
      </c>
      <c r="CO23" s="132">
        <v>15.027367676353956</v>
      </c>
      <c r="CP23" s="132">
        <v>13.023718652840095</v>
      </c>
      <c r="CQ23" s="132">
        <v>14.025543164597025</v>
      </c>
      <c r="CR23" s="132">
        <v>9.016420605812373</v>
      </c>
      <c r="CS23" s="132">
        <v>7.012771582298512</v>
      </c>
      <c r="CT23" s="132">
        <v>5.009122558784652</v>
      </c>
      <c r="CU23" s="132">
        <v>1.0018245117569304</v>
      </c>
      <c r="CV23" s="132">
        <v>0</v>
      </c>
      <c r="CW23" s="132">
        <v>2.003649023513861</v>
      </c>
      <c r="CX23" s="132">
        <v>3.005473535270791</v>
      </c>
      <c r="CY23" s="132">
        <v>2.003649023513861</v>
      </c>
      <c r="CZ23" s="132">
        <v>1.0018245117569304</v>
      </c>
      <c r="DA23" s="132">
        <v>0</v>
      </c>
      <c r="DB23" s="132">
        <v>3.005473535270791</v>
      </c>
      <c r="DC23" s="132">
        <v>54106.99999999997</v>
      </c>
    </row>
    <row r="24" spans="2:107" ht="20.25" customHeight="1">
      <c r="B24" s="112"/>
      <c r="C24" s="113"/>
      <c r="D24" s="109" t="s">
        <v>38</v>
      </c>
      <c r="E24" s="132">
        <f aca="true" t="shared" si="12" ref="E24:BP24">SUM(E22:E23)</f>
        <v>1086.1786269061804</v>
      </c>
      <c r="F24" s="132">
        <f t="shared" si="12"/>
        <v>1232.4775465650855</v>
      </c>
      <c r="G24" s="132">
        <f t="shared" si="12"/>
        <v>1173.350076578934</v>
      </c>
      <c r="H24" s="132">
        <f t="shared" si="12"/>
        <v>1211.4411019872928</v>
      </c>
      <c r="I24" s="132">
        <f t="shared" si="12"/>
        <v>1192.4116727373998</v>
      </c>
      <c r="J24" s="132">
        <f t="shared" si="12"/>
        <v>1354.7311818065416</v>
      </c>
      <c r="K24" s="132">
        <f t="shared" si="12"/>
        <v>1364.7557854990614</v>
      </c>
      <c r="L24" s="132">
        <f t="shared" si="12"/>
        <v>1353.7158920772426</v>
      </c>
      <c r="M24" s="132">
        <f t="shared" si="12"/>
        <v>1323.6536760481226</v>
      </c>
      <c r="N24" s="132">
        <f t="shared" si="12"/>
        <v>1295.6003455160048</v>
      </c>
      <c r="O24" s="132">
        <f t="shared" si="12"/>
        <v>1502.0158425229174</v>
      </c>
      <c r="P24" s="132">
        <f t="shared" si="12"/>
        <v>1549.109075251905</v>
      </c>
      <c r="Q24" s="132">
        <f t="shared" si="12"/>
        <v>1543.104486756314</v>
      </c>
      <c r="R24" s="132">
        <f t="shared" si="12"/>
        <v>1705.4281101974825</v>
      </c>
      <c r="S24" s="132">
        <f t="shared" si="12"/>
        <v>1780.5817801011797</v>
      </c>
      <c r="T24" s="132">
        <f t="shared" si="12"/>
        <v>1813.0970698070369</v>
      </c>
      <c r="U24" s="132">
        <f t="shared" si="12"/>
        <v>1751.3530636571268</v>
      </c>
      <c r="V24" s="132">
        <f t="shared" si="12"/>
        <v>1765.5800777923578</v>
      </c>
      <c r="W24" s="132">
        <f t="shared" si="12"/>
        <v>1816.2116870686068</v>
      </c>
      <c r="X24" s="132">
        <f t="shared" si="12"/>
        <v>1846.3929492791772</v>
      </c>
      <c r="Y24" s="132">
        <f t="shared" si="12"/>
        <v>1676.5953297090355</v>
      </c>
      <c r="Z24" s="132">
        <f t="shared" si="12"/>
        <v>1485.3376816840364</v>
      </c>
      <c r="AA24" s="132">
        <f t="shared" si="12"/>
        <v>1473.1801938650449</v>
      </c>
      <c r="AB24" s="132">
        <f t="shared" si="12"/>
        <v>1582.4913555675153</v>
      </c>
      <c r="AC24" s="132">
        <f t="shared" si="12"/>
        <v>1634.0411715462187</v>
      </c>
      <c r="AD24" s="132">
        <f t="shared" si="12"/>
        <v>1696.6886304168538</v>
      </c>
      <c r="AE24" s="132">
        <f t="shared" si="12"/>
        <v>1693.7717165104627</v>
      </c>
      <c r="AF24" s="132">
        <f t="shared" si="12"/>
        <v>1827.3329363313055</v>
      </c>
      <c r="AG24" s="132">
        <f t="shared" si="12"/>
        <v>1923.3205366192701</v>
      </c>
      <c r="AH24" s="132">
        <f t="shared" si="12"/>
        <v>1831.22707286707</v>
      </c>
      <c r="AI24" s="132">
        <f t="shared" si="12"/>
        <v>1951.6594838322396</v>
      </c>
      <c r="AJ24" s="132">
        <f t="shared" si="12"/>
        <v>1878.8591459392414</v>
      </c>
      <c r="AK24" s="132">
        <f t="shared" si="12"/>
        <v>1904.053967927182</v>
      </c>
      <c r="AL24" s="132">
        <f t="shared" si="12"/>
        <v>2081.0049303156093</v>
      </c>
      <c r="AM24" s="132">
        <f t="shared" si="12"/>
        <v>1983.8778135992438</v>
      </c>
      <c r="AN24" s="132">
        <f t="shared" si="12"/>
        <v>1955.6421442583828</v>
      </c>
      <c r="AO24" s="132">
        <f t="shared" si="12"/>
        <v>2186.2183505344447</v>
      </c>
      <c r="AP24" s="132">
        <f t="shared" si="12"/>
        <v>2171.022966158878</v>
      </c>
      <c r="AQ24" s="132">
        <f t="shared" si="12"/>
        <v>2095.1935840983424</v>
      </c>
      <c r="AR24" s="132">
        <f t="shared" si="12"/>
        <v>2185.0817849023897</v>
      </c>
      <c r="AS24" s="132">
        <f t="shared" si="12"/>
        <v>2131.589326850323</v>
      </c>
      <c r="AT24" s="132">
        <f t="shared" si="12"/>
        <v>2153.831825375721</v>
      </c>
      <c r="AU24" s="132">
        <f t="shared" si="12"/>
        <v>2120.3588981228236</v>
      </c>
      <c r="AV24" s="132">
        <f t="shared" si="12"/>
        <v>2056.5571688420578</v>
      </c>
      <c r="AW24" s="132">
        <f t="shared" si="12"/>
        <v>1891.8020546251196</v>
      </c>
      <c r="AX24" s="132">
        <f t="shared" si="12"/>
        <v>1834.2325106638395</v>
      </c>
      <c r="AY24" s="132">
        <f t="shared" si="12"/>
        <v>1762.3828382331012</v>
      </c>
      <c r="AZ24" s="132">
        <f t="shared" si="12"/>
        <v>1582.4146348625206</v>
      </c>
      <c r="BA24" s="132">
        <f t="shared" si="12"/>
        <v>1512.5843252101404</v>
      </c>
      <c r="BB24" s="132">
        <f t="shared" si="12"/>
        <v>1446.9137237646605</v>
      </c>
      <c r="BC24" s="132">
        <f t="shared" si="12"/>
        <v>1384.251510912296</v>
      </c>
      <c r="BD24" s="132">
        <f t="shared" si="12"/>
        <v>1350.9054679022745</v>
      </c>
      <c r="BE24" s="132">
        <f t="shared" si="12"/>
        <v>1294.292490995946</v>
      </c>
      <c r="BF24" s="132">
        <f t="shared" si="12"/>
        <v>1357.007818182538</v>
      </c>
      <c r="BG24" s="132">
        <f t="shared" si="12"/>
        <v>1177.9076579765306</v>
      </c>
      <c r="BH24" s="132">
        <f t="shared" si="12"/>
        <v>1223.4377459726572</v>
      </c>
      <c r="BI24" s="132">
        <f t="shared" si="12"/>
        <v>995.0343438849429</v>
      </c>
      <c r="BJ24" s="132">
        <f t="shared" si="12"/>
        <v>1118.2538337172814</v>
      </c>
      <c r="BK24" s="132">
        <f t="shared" si="12"/>
        <v>1045.3620211375587</v>
      </c>
      <c r="BL24" s="132">
        <f t="shared" si="12"/>
        <v>921.0354736366247</v>
      </c>
      <c r="BM24" s="132">
        <f t="shared" si="12"/>
        <v>943.8847610913795</v>
      </c>
      <c r="BN24" s="132">
        <f t="shared" si="12"/>
        <v>900.8029407814461</v>
      </c>
      <c r="BO24" s="132">
        <f t="shared" si="12"/>
        <v>832.6784999481542</v>
      </c>
      <c r="BP24" s="132">
        <f t="shared" si="12"/>
        <v>689.3641079305658</v>
      </c>
      <c r="BQ24" s="132">
        <f aca="true" t="shared" si="13" ref="BQ24:DB24">SUM(BQ22:BQ23)</f>
        <v>698.3973600583056</v>
      </c>
      <c r="BR24" s="132">
        <f t="shared" si="13"/>
        <v>639.2631574633833</v>
      </c>
      <c r="BS24" s="132">
        <f t="shared" si="13"/>
        <v>585.1661299637916</v>
      </c>
      <c r="BT24" s="132">
        <f t="shared" si="13"/>
        <v>581.1543435109165</v>
      </c>
      <c r="BU24" s="132">
        <f t="shared" si="13"/>
        <v>541.0828591759218</v>
      </c>
      <c r="BV24" s="132">
        <f t="shared" si="13"/>
        <v>439.87501935777334</v>
      </c>
      <c r="BW24" s="132">
        <f t="shared" si="13"/>
        <v>416.82407877566925</v>
      </c>
      <c r="BX24" s="132">
        <f t="shared" si="13"/>
        <v>356.71086773204735</v>
      </c>
      <c r="BY24" s="132">
        <f t="shared" si="13"/>
        <v>362.7154562276386</v>
      </c>
      <c r="BZ24" s="132">
        <f t="shared" si="13"/>
        <v>292.572779051829</v>
      </c>
      <c r="CA24" s="132">
        <f t="shared" si="13"/>
        <v>341.67153097343385</v>
      </c>
      <c r="CB24" s="132">
        <f t="shared" si="13"/>
        <v>247.48730971838165</v>
      </c>
      <c r="CC24" s="132">
        <f t="shared" si="13"/>
        <v>243.48075973899515</v>
      </c>
      <c r="CD24" s="132">
        <f t="shared" si="13"/>
        <v>243.4803857051745</v>
      </c>
      <c r="CE24" s="132">
        <f t="shared" si="13"/>
        <v>251.49535583305058</v>
      </c>
      <c r="CF24" s="132">
        <f t="shared" si="13"/>
        <v>148.2913476678005</v>
      </c>
      <c r="CG24" s="132">
        <f t="shared" si="13"/>
        <v>160.3151119779867</v>
      </c>
      <c r="CH24" s="132">
        <f t="shared" si="13"/>
        <v>124.24643728417234</v>
      </c>
      <c r="CI24" s="132">
        <f t="shared" si="13"/>
        <v>117.22992536366772</v>
      </c>
      <c r="CJ24" s="132">
        <f t="shared" si="13"/>
        <v>88.17065594776636</v>
      </c>
      <c r="CK24" s="132">
        <f t="shared" si="13"/>
        <v>79.1546093757746</v>
      </c>
      <c r="CL24" s="132">
        <f t="shared" si="13"/>
        <v>56.11002736862092</v>
      </c>
      <c r="CM24" s="132">
        <f t="shared" si="13"/>
        <v>55.10558462011972</v>
      </c>
      <c r="CN24" s="132">
        <f t="shared" si="13"/>
        <v>42.08411017020329</v>
      </c>
      <c r="CO24" s="132">
        <f t="shared" si="13"/>
        <v>26.051551677706907</v>
      </c>
      <c r="CP24" s="132">
        <f t="shared" si="13"/>
        <v>22.043505563037964</v>
      </c>
      <c r="CQ24" s="132">
        <f t="shared" si="13"/>
        <v>20.03873443806227</v>
      </c>
      <c r="CR24" s="132">
        <f t="shared" si="13"/>
        <v>15.029611879277619</v>
      </c>
      <c r="CS24" s="132">
        <f t="shared" si="13"/>
        <v>10.019367219031135</v>
      </c>
      <c r="CT24" s="132">
        <f t="shared" si="13"/>
        <v>6.011321104362193</v>
      </c>
      <c r="CU24" s="132">
        <f t="shared" si="13"/>
        <v>3.006221602912013</v>
      </c>
      <c r="CV24" s="132">
        <f t="shared" si="13"/>
        <v>0</v>
      </c>
      <c r="CW24" s="132">
        <f t="shared" si="13"/>
        <v>5.010244660246483</v>
      </c>
      <c r="CX24" s="132">
        <f t="shared" si="13"/>
        <v>6.0120691720034145</v>
      </c>
      <c r="CY24" s="132">
        <f t="shared" si="13"/>
        <v>2.003649023513861</v>
      </c>
      <c r="CZ24" s="132">
        <f t="shared" si="13"/>
        <v>2.0040230573344715</v>
      </c>
      <c r="DA24" s="132">
        <f t="shared" si="13"/>
        <v>0</v>
      </c>
      <c r="DB24" s="132">
        <f t="shared" si="13"/>
        <v>4.007672080848332</v>
      </c>
      <c r="DC24" s="132">
        <f>SUM(E24:DB24)</f>
        <v>107838</v>
      </c>
    </row>
    <row r="25" spans="2:149" ht="20.25" customHeight="1">
      <c r="B25" s="106">
        <v>8</v>
      </c>
      <c r="C25" s="107" t="s">
        <v>68</v>
      </c>
      <c r="D25" s="109" t="s">
        <v>36</v>
      </c>
      <c r="E25" s="132">
        <v>341.71434574039705</v>
      </c>
      <c r="F25" s="132">
        <v>350.75972548058405</v>
      </c>
      <c r="G25" s="132">
        <v>335.6840925802724</v>
      </c>
      <c r="H25" s="132">
        <v>364.8303161875416</v>
      </c>
      <c r="I25" s="132">
        <v>375.8857803144368</v>
      </c>
      <c r="J25" s="132">
        <v>349.75468328722997</v>
      </c>
      <c r="K25" s="132">
        <v>336.6891347736265</v>
      </c>
      <c r="L25" s="132">
        <v>385.93620224797786</v>
      </c>
      <c r="M25" s="132">
        <v>383.92611786126963</v>
      </c>
      <c r="N25" s="132">
        <v>362.82023180083337</v>
      </c>
      <c r="O25" s="132">
        <v>368.850484960958</v>
      </c>
      <c r="P25" s="132">
        <v>426.1378899821422</v>
      </c>
      <c r="Q25" s="132">
        <v>450.25890262264085</v>
      </c>
      <c r="R25" s="132">
        <v>438.19839630239153</v>
      </c>
      <c r="S25" s="132">
        <v>462.31940894289016</v>
      </c>
      <c r="T25" s="132">
        <v>490.4827401186912</v>
      </c>
      <c r="U25" s="132">
        <v>479.3583893118755</v>
      </c>
      <c r="V25" s="132">
        <v>470.25664774266266</v>
      </c>
      <c r="W25" s="132">
        <v>519.8105740639326</v>
      </c>
      <c r="X25" s="132">
        <v>445.98533689142846</v>
      </c>
      <c r="Y25" s="132">
        <v>475.3131708366698</v>
      </c>
      <c r="Z25" s="132">
        <v>374.1827089565273</v>
      </c>
      <c r="AA25" s="132">
        <v>378.227927431733</v>
      </c>
      <c r="AB25" s="132">
        <v>416.65750294618715</v>
      </c>
      <c r="AC25" s="132">
        <v>475.3131708366698</v>
      </c>
      <c r="AD25" s="132">
        <v>467.2227338862584</v>
      </c>
      <c r="AE25" s="132">
        <v>428.7931583718043</v>
      </c>
      <c r="AF25" s="132">
        <v>514.7540509699254</v>
      </c>
      <c r="AG25" s="132">
        <v>491.49404473749263</v>
      </c>
      <c r="AH25" s="132">
        <v>474.3018662178684</v>
      </c>
      <c r="AI25" s="132">
        <v>508.68622325711686</v>
      </c>
      <c r="AJ25" s="132">
        <v>477.3357800742727</v>
      </c>
      <c r="AK25" s="132">
        <v>498.5731770691026</v>
      </c>
      <c r="AL25" s="132">
        <v>500.59578630670546</v>
      </c>
      <c r="AM25" s="132">
        <v>486.43752164348547</v>
      </c>
      <c r="AN25" s="132">
        <v>513.742746351124</v>
      </c>
      <c r="AO25" s="132">
        <v>583.5227650484223</v>
      </c>
      <c r="AP25" s="132">
        <v>614.8732082312665</v>
      </c>
      <c r="AQ25" s="132">
        <v>571.3871096228052</v>
      </c>
      <c r="AR25" s="132">
        <v>568.353195766401</v>
      </c>
      <c r="AS25" s="132">
        <v>584.5340696672238</v>
      </c>
      <c r="AT25" s="132">
        <v>591.6132019988337</v>
      </c>
      <c r="AU25" s="132">
        <v>616.8958174688694</v>
      </c>
      <c r="AV25" s="132">
        <v>543.0705802963653</v>
      </c>
      <c r="AW25" s="132">
        <v>521.8331833015354</v>
      </c>
      <c r="AX25" s="132">
        <v>511.7201371135211</v>
      </c>
      <c r="AY25" s="132">
        <v>506.663614019514</v>
      </c>
      <c r="AZ25" s="132">
        <v>389.3522782385487</v>
      </c>
      <c r="BA25" s="132">
        <v>391.3748874761515</v>
      </c>
      <c r="BB25" s="132">
        <v>358.0018350557045</v>
      </c>
      <c r="BC25" s="132">
        <v>366.0922720061159</v>
      </c>
      <c r="BD25" s="132">
        <v>378.227927431733</v>
      </c>
      <c r="BE25" s="132">
        <v>293.27833945241326</v>
      </c>
      <c r="BF25" s="132">
        <v>286.1992071208033</v>
      </c>
      <c r="BG25" s="132">
        <v>320.58356416005176</v>
      </c>
      <c r="BH25" s="132">
        <v>298.3348625464204</v>
      </c>
      <c r="BI25" s="132">
        <v>283.16529326439905</v>
      </c>
      <c r="BJ25" s="132">
        <v>308.4479087344347</v>
      </c>
      <c r="BK25" s="132">
        <v>280.13137940799476</v>
      </c>
      <c r="BL25" s="132">
        <v>292.2670348336119</v>
      </c>
      <c r="BM25" s="132">
        <v>251.26054833852726</v>
      </c>
      <c r="BN25" s="132">
        <v>232.1647466647992</v>
      </c>
      <c r="BO25" s="132">
        <v>192.96810112398893</v>
      </c>
      <c r="BP25" s="132">
        <v>174.87734164361498</v>
      </c>
      <c r="BQ25" s="132">
        <v>181.91263699709373</v>
      </c>
      <c r="BR25" s="132">
        <v>159.80170874330335</v>
      </c>
      <c r="BS25" s="132">
        <v>188.9479323505725</v>
      </c>
      <c r="BT25" s="132">
        <v>140.70590706957526</v>
      </c>
      <c r="BU25" s="132">
        <v>136.68573829615883</v>
      </c>
      <c r="BV25" s="132">
        <v>96.48405056199447</v>
      </c>
      <c r="BW25" s="132">
        <v>113.56976784901433</v>
      </c>
      <c r="BX25" s="132">
        <v>99.4991771420568</v>
      </c>
      <c r="BY25" s="132">
        <v>115.57985223572254</v>
      </c>
      <c r="BZ25" s="132">
        <v>75.37816450155817</v>
      </c>
      <c r="CA25" s="132">
        <v>77.38824888826639</v>
      </c>
      <c r="CB25" s="132">
        <v>57.28740502118421</v>
      </c>
      <c r="CC25" s="132">
        <v>64.32270037466297</v>
      </c>
      <c r="CD25" s="132">
        <v>62.31261598795476</v>
      </c>
      <c r="CE25" s="132">
        <v>60.30253160124654</v>
      </c>
      <c r="CF25" s="132">
        <v>46.23194089428902</v>
      </c>
      <c r="CG25" s="132">
        <v>37.18656115410204</v>
      </c>
      <c r="CH25" s="132">
        <v>34.17143457403971</v>
      </c>
      <c r="CI25" s="132">
        <v>33.1663923806856</v>
      </c>
      <c r="CJ25" s="132">
        <v>15.075632900311636</v>
      </c>
      <c r="CK25" s="132">
        <v>20.10084386708218</v>
      </c>
      <c r="CL25" s="132">
        <v>19.095801673728072</v>
      </c>
      <c r="CM25" s="132">
        <v>10.05042193354109</v>
      </c>
      <c r="CN25" s="132">
        <v>13.065548513603417</v>
      </c>
      <c r="CO25" s="132">
        <v>12.060506320249308</v>
      </c>
      <c r="CP25" s="132">
        <v>5.025210966770545</v>
      </c>
      <c r="CQ25" s="132">
        <v>4.020168773416436</v>
      </c>
      <c r="CR25" s="132">
        <v>6.030253160124654</v>
      </c>
      <c r="CS25" s="132">
        <v>5.025210966770545</v>
      </c>
      <c r="CT25" s="132">
        <v>3.015126580062327</v>
      </c>
      <c r="CU25" s="132">
        <v>1.005042193354109</v>
      </c>
      <c r="CV25" s="132">
        <v>0</v>
      </c>
      <c r="CW25" s="132">
        <v>0</v>
      </c>
      <c r="CX25" s="132">
        <v>1.005042193354109</v>
      </c>
      <c r="CY25" s="132">
        <v>0</v>
      </c>
      <c r="CZ25" s="132">
        <v>1.005042193354109</v>
      </c>
      <c r="DA25" s="132">
        <v>0</v>
      </c>
      <c r="DB25" s="132">
        <v>0</v>
      </c>
      <c r="DC25" s="132">
        <v>28829.000000000004</v>
      </c>
      <c r="DI25" s="42" t="s">
        <v>40</v>
      </c>
      <c r="DJ25" s="100" t="s">
        <v>40</v>
      </c>
      <c r="DK25" s="100" t="s">
        <v>40</v>
      </c>
      <c r="DL25" s="100" t="s">
        <v>40</v>
      </c>
      <c r="DM25" s="100" t="s">
        <v>40</v>
      </c>
      <c r="DN25" s="100" t="s">
        <v>40</v>
      </c>
      <c r="DO25" s="100" t="s">
        <v>40</v>
      </c>
      <c r="DP25" s="100" t="s">
        <v>40</v>
      </c>
      <c r="DQ25" s="100" t="s">
        <v>40</v>
      </c>
      <c r="DR25" s="100" t="s">
        <v>40</v>
      </c>
      <c r="DS25" s="100" t="s">
        <v>40</v>
      </c>
      <c r="DT25" s="100" t="s">
        <v>40</v>
      </c>
      <c r="DU25" s="100" t="s">
        <v>40</v>
      </c>
      <c r="DV25" s="100" t="s">
        <v>40</v>
      </c>
      <c r="DW25" s="100" t="s">
        <v>40</v>
      </c>
      <c r="DX25" s="100" t="s">
        <v>40</v>
      </c>
      <c r="DY25" s="100" t="s">
        <v>40</v>
      </c>
      <c r="DZ25" s="100" t="s">
        <v>40</v>
      </c>
      <c r="EA25" s="100" t="s">
        <v>40</v>
      </c>
      <c r="EB25" s="100" t="s">
        <v>40</v>
      </c>
      <c r="EC25" s="100" t="s">
        <v>40</v>
      </c>
      <c r="ED25" s="100" t="s">
        <v>40</v>
      </c>
      <c r="EE25" s="100" t="s">
        <v>40</v>
      </c>
      <c r="EF25" s="100" t="s">
        <v>40</v>
      </c>
      <c r="EG25" s="100" t="s">
        <v>40</v>
      </c>
      <c r="EH25" s="100" t="s">
        <v>40</v>
      </c>
      <c r="EI25" s="100" t="s">
        <v>40</v>
      </c>
      <c r="EJ25" s="100" t="s">
        <v>40</v>
      </c>
      <c r="EK25" s="100" t="s">
        <v>40</v>
      </c>
      <c r="EL25" s="100" t="s">
        <v>40</v>
      </c>
      <c r="EM25" s="100" t="s">
        <v>40</v>
      </c>
      <c r="EN25" s="100" t="s">
        <v>40</v>
      </c>
      <c r="EO25" s="100" t="s">
        <v>40</v>
      </c>
      <c r="EP25" s="100" t="s">
        <v>40</v>
      </c>
      <c r="EQ25" s="100" t="s">
        <v>40</v>
      </c>
      <c r="ER25" s="100" t="s">
        <v>40</v>
      </c>
      <c r="ES25" s="100" t="s">
        <v>40</v>
      </c>
    </row>
    <row r="26" spans="2:107" ht="20.25" customHeight="1">
      <c r="B26" s="110"/>
      <c r="C26" s="111"/>
      <c r="D26" s="109" t="s">
        <v>37</v>
      </c>
      <c r="E26" s="132">
        <v>304.2514087711316</v>
      </c>
      <c r="F26" s="132">
        <v>292.2018480277204</v>
      </c>
      <c r="G26" s="132">
        <v>345.4207413111197</v>
      </c>
      <c r="H26" s="132">
        <v>313.28857932868993</v>
      </c>
      <c r="I26" s="132">
        <v>344.41661124916874</v>
      </c>
      <c r="J26" s="132">
        <v>373.5363830457457</v>
      </c>
      <c r="K26" s="132">
        <v>363.4950824262364</v>
      </c>
      <c r="L26" s="132">
        <v>376.5487732315985</v>
      </c>
      <c r="M26" s="132">
        <v>343.4124811872178</v>
      </c>
      <c r="N26" s="132">
        <v>344.41661124916874</v>
      </c>
      <c r="O26" s="132">
        <v>389.60246403696055</v>
      </c>
      <c r="P26" s="132">
        <v>370.52399285989287</v>
      </c>
      <c r="Q26" s="132">
        <v>405.6685450281754</v>
      </c>
      <c r="R26" s="132">
        <v>425.75114626719403</v>
      </c>
      <c r="S26" s="132">
        <v>437.80070701060515</v>
      </c>
      <c r="T26" s="132">
        <v>425.542916610971</v>
      </c>
      <c r="U26" s="132">
        <v>418.48414785202124</v>
      </c>
      <c r="V26" s="132">
        <v>471.9291113126408</v>
      </c>
      <c r="W26" s="132">
        <v>447.7276184248131</v>
      </c>
      <c r="X26" s="132">
        <v>461.8451559427126</v>
      </c>
      <c r="Y26" s="132">
        <v>432.6016853699208</v>
      </c>
      <c r="Z26" s="132">
        <v>418.48414785202124</v>
      </c>
      <c r="AA26" s="132">
        <v>381.17351298328686</v>
      </c>
      <c r="AB26" s="132">
        <v>420.5009389260069</v>
      </c>
      <c r="AC26" s="132">
        <v>408.400192482093</v>
      </c>
      <c r="AD26" s="132">
        <v>444.70243181383466</v>
      </c>
      <c r="AE26" s="132">
        <v>422.5177299999925</v>
      </c>
      <c r="AF26" s="132">
        <v>481.00467114557625</v>
      </c>
      <c r="AG26" s="132">
        <v>470.92071577564803</v>
      </c>
      <c r="AH26" s="132">
        <v>455.7947827207557</v>
      </c>
      <c r="AI26" s="132">
        <v>467.89552916466954</v>
      </c>
      <c r="AJ26" s="132">
        <v>462.85355147970546</v>
      </c>
      <c r="AK26" s="132">
        <v>457.8115737947413</v>
      </c>
      <c r="AL26" s="132">
        <v>511.2565372553609</v>
      </c>
      <c r="AM26" s="132">
        <v>508.2313506443825</v>
      </c>
      <c r="AN26" s="132">
        <v>534.4496346061958</v>
      </c>
      <c r="AO26" s="132">
        <v>617.1380686396072</v>
      </c>
      <c r="AP26" s="132">
        <v>566.7182917899661</v>
      </c>
      <c r="AQ26" s="132">
        <v>568.7350828639518</v>
      </c>
      <c r="AR26" s="132">
        <v>606.0457177326862</v>
      </c>
      <c r="AS26" s="132">
        <v>559.6595230310164</v>
      </c>
      <c r="AT26" s="132">
        <v>588.9029936038082</v>
      </c>
      <c r="AU26" s="132">
        <v>585.8778069928297</v>
      </c>
      <c r="AV26" s="132">
        <v>482.01306668256905</v>
      </c>
      <c r="AW26" s="132">
        <v>488.063439904526</v>
      </c>
      <c r="AX26" s="132">
        <v>495.12220866347576</v>
      </c>
      <c r="AY26" s="132">
        <v>486.04664883054033</v>
      </c>
      <c r="AZ26" s="132">
        <v>407.3917969451002</v>
      </c>
      <c r="BA26" s="132">
        <v>400.33302818615044</v>
      </c>
      <c r="BB26" s="132">
        <v>347.8964602625237</v>
      </c>
      <c r="BC26" s="132">
        <v>389.24067727922943</v>
      </c>
      <c r="BD26" s="132">
        <v>355.9636245584663</v>
      </c>
      <c r="BE26" s="132">
        <v>335.79571381860984</v>
      </c>
      <c r="BF26" s="132">
        <v>336.80410935560263</v>
      </c>
      <c r="BG26" s="132">
        <v>330.7537361336457</v>
      </c>
      <c r="BH26" s="132">
        <v>292.43470572791847</v>
      </c>
      <c r="BI26" s="132">
        <v>266.2164217661051</v>
      </c>
      <c r="BJ26" s="132">
        <v>308.5690343198036</v>
      </c>
      <c r="BK26" s="132">
        <v>262.1828396181338</v>
      </c>
      <c r="BL26" s="132">
        <v>276.3003771360333</v>
      </c>
      <c r="BM26" s="132">
        <v>265.09033635504534</v>
      </c>
      <c r="BN26" s="132">
        <v>253.0407756116342</v>
      </c>
      <c r="BO26" s="132">
        <v>224.92513387700816</v>
      </c>
      <c r="BP26" s="132">
        <v>232.9581743726156</v>
      </c>
      <c r="BQ26" s="132">
        <v>206.85079276189143</v>
      </c>
      <c r="BR26" s="132">
        <v>202.8342725140877</v>
      </c>
      <c r="BS26" s="132">
        <v>189.78058170872563</v>
      </c>
      <c r="BT26" s="132">
        <v>168.69385040775612</v>
      </c>
      <c r="BU26" s="132">
        <v>162.66907003605053</v>
      </c>
      <c r="BV26" s="132">
        <v>161.6649399740996</v>
      </c>
      <c r="BW26" s="132">
        <v>148.61124916873754</v>
      </c>
      <c r="BX26" s="132">
        <v>110.45430681460222</v>
      </c>
      <c r="BY26" s="132">
        <v>144.59472892093382</v>
      </c>
      <c r="BZ26" s="132">
        <v>104.42952644289664</v>
      </c>
      <c r="CA26" s="132">
        <v>132.54516817752267</v>
      </c>
      <c r="CB26" s="132">
        <v>97.40061600924014</v>
      </c>
      <c r="CC26" s="132">
        <v>87.35931538973085</v>
      </c>
      <c r="CD26" s="132">
        <v>101.41713625704385</v>
      </c>
      <c r="CE26" s="132">
        <v>87.35931538973085</v>
      </c>
      <c r="CF26" s="132">
        <v>66.27258408876133</v>
      </c>
      <c r="CG26" s="132">
        <v>49.202373035595535</v>
      </c>
      <c r="CH26" s="132">
        <v>43.17759266388996</v>
      </c>
      <c r="CI26" s="132">
        <v>40.16520247803717</v>
      </c>
      <c r="CJ26" s="132">
        <v>37.152812292184386</v>
      </c>
      <c r="CK26" s="132">
        <v>32.132161982429736</v>
      </c>
      <c r="CL26" s="132">
        <v>23.094991424871374</v>
      </c>
      <c r="CM26" s="132">
        <v>27.11151167267509</v>
      </c>
      <c r="CN26" s="132">
        <v>22.090861362920442</v>
      </c>
      <c r="CO26" s="132">
        <v>13.05369080536208</v>
      </c>
      <c r="CP26" s="132">
        <v>16.066080991214868</v>
      </c>
      <c r="CQ26" s="132">
        <v>7.028910433656505</v>
      </c>
      <c r="CR26" s="132">
        <v>7.028910433656505</v>
      </c>
      <c r="CS26" s="132">
        <v>3.0123901858527877</v>
      </c>
      <c r="CT26" s="132">
        <v>4.016520247803717</v>
      </c>
      <c r="CU26" s="132">
        <v>6.0247803717055755</v>
      </c>
      <c r="CV26" s="132">
        <v>2.0082601239018585</v>
      </c>
      <c r="CW26" s="132">
        <v>0</v>
      </c>
      <c r="CX26" s="132">
        <v>1.0041300619509292</v>
      </c>
      <c r="CY26" s="132">
        <v>0</v>
      </c>
      <c r="CZ26" s="132">
        <v>1.0041300619509292</v>
      </c>
      <c r="DA26" s="132">
        <v>1.0041300619509292</v>
      </c>
      <c r="DB26" s="132">
        <v>0</v>
      </c>
      <c r="DC26" s="132">
        <v>28773.000000000007</v>
      </c>
    </row>
    <row r="27" spans="2:107" ht="20.25" customHeight="1">
      <c r="B27" s="112"/>
      <c r="C27" s="113"/>
      <c r="D27" s="109" t="s">
        <v>38</v>
      </c>
      <c r="E27" s="132">
        <f aca="true" t="shared" si="14" ref="E27:BP27">SUM(E25:E26)</f>
        <v>645.9657545115286</v>
      </c>
      <c r="F27" s="132">
        <f t="shared" si="14"/>
        <v>642.9615735083045</v>
      </c>
      <c r="G27" s="132">
        <f t="shared" si="14"/>
        <v>681.1048338913921</v>
      </c>
      <c r="H27" s="132">
        <f t="shared" si="14"/>
        <v>678.1188955162315</v>
      </c>
      <c r="I27" s="132">
        <f t="shared" si="14"/>
        <v>720.3023915636055</v>
      </c>
      <c r="J27" s="132">
        <f t="shared" si="14"/>
        <v>723.2910663329757</v>
      </c>
      <c r="K27" s="132">
        <f t="shared" si="14"/>
        <v>700.1842171998629</v>
      </c>
      <c r="L27" s="132">
        <f t="shared" si="14"/>
        <v>762.4849754795764</v>
      </c>
      <c r="M27" s="132">
        <f t="shared" si="14"/>
        <v>727.3385990484874</v>
      </c>
      <c r="N27" s="132">
        <f t="shared" si="14"/>
        <v>707.2368430500021</v>
      </c>
      <c r="O27" s="132">
        <f t="shared" si="14"/>
        <v>758.4529489979186</v>
      </c>
      <c r="P27" s="132">
        <f t="shared" si="14"/>
        <v>796.6618828420351</v>
      </c>
      <c r="Q27" s="132">
        <f t="shared" si="14"/>
        <v>855.9274476508162</v>
      </c>
      <c r="R27" s="132">
        <f t="shared" si="14"/>
        <v>863.9495425695856</v>
      </c>
      <c r="S27" s="132">
        <f t="shared" si="14"/>
        <v>900.1201159534953</v>
      </c>
      <c r="T27" s="132">
        <f t="shared" si="14"/>
        <v>916.0256567296622</v>
      </c>
      <c r="U27" s="132">
        <f t="shared" si="14"/>
        <v>897.8425371638967</v>
      </c>
      <c r="V27" s="132">
        <f t="shared" si="14"/>
        <v>942.1857590553035</v>
      </c>
      <c r="W27" s="132">
        <f t="shared" si="14"/>
        <v>967.5381924887456</v>
      </c>
      <c r="X27" s="132">
        <f t="shared" si="14"/>
        <v>907.8304928341411</v>
      </c>
      <c r="Y27" s="132">
        <f t="shared" si="14"/>
        <v>907.9148562065907</v>
      </c>
      <c r="Z27" s="132">
        <f t="shared" si="14"/>
        <v>792.6668568085486</v>
      </c>
      <c r="AA27" s="132">
        <f t="shared" si="14"/>
        <v>759.4014404150198</v>
      </c>
      <c r="AB27" s="132">
        <f t="shared" si="14"/>
        <v>837.1584418721941</v>
      </c>
      <c r="AC27" s="132">
        <f t="shared" si="14"/>
        <v>883.7133633187628</v>
      </c>
      <c r="AD27" s="132">
        <f t="shared" si="14"/>
        <v>911.9251657000931</v>
      </c>
      <c r="AE27" s="132">
        <f t="shared" si="14"/>
        <v>851.3108883717969</v>
      </c>
      <c r="AF27" s="132">
        <f t="shared" si="14"/>
        <v>995.7587221155017</v>
      </c>
      <c r="AG27" s="132">
        <f t="shared" si="14"/>
        <v>962.4147605131407</v>
      </c>
      <c r="AH27" s="132">
        <f t="shared" si="14"/>
        <v>930.0966489386241</v>
      </c>
      <c r="AI27" s="132">
        <f t="shared" si="14"/>
        <v>976.5817524217864</v>
      </c>
      <c r="AJ27" s="132">
        <f t="shared" si="14"/>
        <v>940.1893315539781</v>
      </c>
      <c r="AK27" s="132">
        <f t="shared" si="14"/>
        <v>956.3847508638439</v>
      </c>
      <c r="AL27" s="132">
        <f t="shared" si="14"/>
        <v>1011.8523235620664</v>
      </c>
      <c r="AM27" s="132">
        <f t="shared" si="14"/>
        <v>994.668872287868</v>
      </c>
      <c r="AN27" s="132">
        <f t="shared" si="14"/>
        <v>1048.1923809573198</v>
      </c>
      <c r="AO27" s="132">
        <f t="shared" si="14"/>
        <v>1200.6608336880295</v>
      </c>
      <c r="AP27" s="132">
        <f t="shared" si="14"/>
        <v>1181.5915000212326</v>
      </c>
      <c r="AQ27" s="132">
        <f t="shared" si="14"/>
        <v>1140.1221924867568</v>
      </c>
      <c r="AR27" s="132">
        <f t="shared" si="14"/>
        <v>1174.398913499087</v>
      </c>
      <c r="AS27" s="132">
        <f t="shared" si="14"/>
        <v>1144.19359269824</v>
      </c>
      <c r="AT27" s="132">
        <f t="shared" si="14"/>
        <v>1180.5161956026418</v>
      </c>
      <c r="AU27" s="132">
        <f t="shared" si="14"/>
        <v>1202.773624461699</v>
      </c>
      <c r="AV27" s="132">
        <f t="shared" si="14"/>
        <v>1025.0836469789342</v>
      </c>
      <c r="AW27" s="132">
        <f t="shared" si="14"/>
        <v>1009.8966232060613</v>
      </c>
      <c r="AX27" s="132">
        <f t="shared" si="14"/>
        <v>1006.8423457769968</v>
      </c>
      <c r="AY27" s="132">
        <f t="shared" si="14"/>
        <v>992.7102628500543</v>
      </c>
      <c r="AZ27" s="132">
        <f t="shared" si="14"/>
        <v>796.7440751836489</v>
      </c>
      <c r="BA27" s="132">
        <f t="shared" si="14"/>
        <v>791.707915662302</v>
      </c>
      <c r="BB27" s="132">
        <f t="shared" si="14"/>
        <v>705.8982953182282</v>
      </c>
      <c r="BC27" s="132">
        <f t="shared" si="14"/>
        <v>755.3329492853453</v>
      </c>
      <c r="BD27" s="132">
        <f t="shared" si="14"/>
        <v>734.1915519901993</v>
      </c>
      <c r="BE27" s="132">
        <f t="shared" si="14"/>
        <v>629.0740532710231</v>
      </c>
      <c r="BF27" s="132">
        <f t="shared" si="14"/>
        <v>623.0033164764059</v>
      </c>
      <c r="BG27" s="132">
        <f t="shared" si="14"/>
        <v>651.3373002936975</v>
      </c>
      <c r="BH27" s="132">
        <f t="shared" si="14"/>
        <v>590.7695682743389</v>
      </c>
      <c r="BI27" s="132">
        <f t="shared" si="14"/>
        <v>549.3817150305042</v>
      </c>
      <c r="BJ27" s="132">
        <f t="shared" si="14"/>
        <v>617.0169430542383</v>
      </c>
      <c r="BK27" s="132">
        <f t="shared" si="14"/>
        <v>542.3142190261285</v>
      </c>
      <c r="BL27" s="132">
        <f t="shared" si="14"/>
        <v>568.5674119696453</v>
      </c>
      <c r="BM27" s="132">
        <f t="shared" si="14"/>
        <v>516.3508846935727</v>
      </c>
      <c r="BN27" s="132">
        <f t="shared" si="14"/>
        <v>485.2055222764334</v>
      </c>
      <c r="BO27" s="132">
        <f t="shared" si="14"/>
        <v>417.8932350009971</v>
      </c>
      <c r="BP27" s="132">
        <f t="shared" si="14"/>
        <v>407.8355160162306</v>
      </c>
      <c r="BQ27" s="132">
        <f aca="true" t="shared" si="15" ref="BQ27:DB27">SUM(BQ25:BQ26)</f>
        <v>388.7634297589851</v>
      </c>
      <c r="BR27" s="132">
        <f t="shared" si="15"/>
        <v>362.63598125739105</v>
      </c>
      <c r="BS27" s="132">
        <f t="shared" si="15"/>
        <v>378.72851405929816</v>
      </c>
      <c r="BT27" s="132">
        <f t="shared" si="15"/>
        <v>309.3997574773314</v>
      </c>
      <c r="BU27" s="132">
        <f t="shared" si="15"/>
        <v>299.35480833220936</v>
      </c>
      <c r="BV27" s="132">
        <f t="shared" si="15"/>
        <v>258.14899053609406</v>
      </c>
      <c r="BW27" s="132">
        <f t="shared" si="15"/>
        <v>262.18101701775186</v>
      </c>
      <c r="BX27" s="132">
        <f t="shared" si="15"/>
        <v>209.953483956659</v>
      </c>
      <c r="BY27" s="132">
        <f t="shared" si="15"/>
        <v>260.17458115665636</v>
      </c>
      <c r="BZ27" s="132">
        <f t="shared" si="15"/>
        <v>179.8076909444548</v>
      </c>
      <c r="CA27" s="132">
        <f t="shared" si="15"/>
        <v>209.93341706578906</v>
      </c>
      <c r="CB27" s="132">
        <f t="shared" si="15"/>
        <v>154.68802103042435</v>
      </c>
      <c r="CC27" s="132">
        <f t="shared" si="15"/>
        <v>151.68201576439384</v>
      </c>
      <c r="CD27" s="132">
        <f t="shared" si="15"/>
        <v>163.72975224499862</v>
      </c>
      <c r="CE27" s="132">
        <f t="shared" si="15"/>
        <v>147.66184699097738</v>
      </c>
      <c r="CF27" s="132">
        <f t="shared" si="15"/>
        <v>112.50452498305035</v>
      </c>
      <c r="CG27" s="132">
        <f t="shared" si="15"/>
        <v>86.38893418969758</v>
      </c>
      <c r="CH27" s="132">
        <f t="shared" si="15"/>
        <v>77.34902723792968</v>
      </c>
      <c r="CI27" s="132">
        <f t="shared" si="15"/>
        <v>73.33159485872278</v>
      </c>
      <c r="CJ27" s="132">
        <f t="shared" si="15"/>
        <v>52.228445192496025</v>
      </c>
      <c r="CK27" s="132">
        <f t="shared" si="15"/>
        <v>52.23300584951191</v>
      </c>
      <c r="CL27" s="132">
        <f t="shared" si="15"/>
        <v>42.19079309859944</v>
      </c>
      <c r="CM27" s="132">
        <f t="shared" si="15"/>
        <v>37.16193360621618</v>
      </c>
      <c r="CN27" s="132">
        <f t="shared" si="15"/>
        <v>35.15640987652386</v>
      </c>
      <c r="CO27" s="132">
        <f t="shared" si="15"/>
        <v>25.11419712561139</v>
      </c>
      <c r="CP27" s="132">
        <f t="shared" si="15"/>
        <v>21.091291957985412</v>
      </c>
      <c r="CQ27" s="132">
        <f t="shared" si="15"/>
        <v>11.049079207072941</v>
      </c>
      <c r="CR27" s="132">
        <f t="shared" si="15"/>
        <v>13.05916359378116</v>
      </c>
      <c r="CS27" s="132">
        <f t="shared" si="15"/>
        <v>8.037601152623333</v>
      </c>
      <c r="CT27" s="132">
        <f t="shared" si="15"/>
        <v>7.0316468278660444</v>
      </c>
      <c r="CU27" s="132">
        <f t="shared" si="15"/>
        <v>7.029822565059685</v>
      </c>
      <c r="CV27" s="132">
        <f t="shared" si="15"/>
        <v>2.0082601239018585</v>
      </c>
      <c r="CW27" s="132">
        <f t="shared" si="15"/>
        <v>0</v>
      </c>
      <c r="CX27" s="132">
        <f t="shared" si="15"/>
        <v>2.009172255305038</v>
      </c>
      <c r="CY27" s="132">
        <f t="shared" si="15"/>
        <v>0</v>
      </c>
      <c r="CZ27" s="132">
        <f t="shared" si="15"/>
        <v>2.009172255305038</v>
      </c>
      <c r="DA27" s="132">
        <f t="shared" si="15"/>
        <v>1.0041300619509292</v>
      </c>
      <c r="DB27" s="132">
        <f t="shared" si="15"/>
        <v>0</v>
      </c>
      <c r="DC27" s="132">
        <f>SUM(E27:DB27)</f>
        <v>57602.00000000001</v>
      </c>
    </row>
    <row r="28" spans="2:192" ht="20.25" customHeight="1">
      <c r="B28" s="106">
        <v>9</v>
      </c>
      <c r="C28" s="107" t="s">
        <v>69</v>
      </c>
      <c r="D28" s="109" t="s">
        <v>36</v>
      </c>
      <c r="E28" s="132">
        <v>389.39805466633834</v>
      </c>
      <c r="F28" s="132">
        <v>409.57411967495693</v>
      </c>
      <c r="G28" s="132">
        <v>440.84702043831567</v>
      </c>
      <c r="H28" s="132">
        <v>424.70616843142085</v>
      </c>
      <c r="I28" s="132">
        <v>417.6445456784043</v>
      </c>
      <c r="J28" s="132">
        <v>452.9526594434868</v>
      </c>
      <c r="K28" s="132">
        <v>430.7589879340064</v>
      </c>
      <c r="L28" s="132">
        <v>437.8206106870229</v>
      </c>
      <c r="M28" s="132">
        <v>447.9086431913322</v>
      </c>
      <c r="N28" s="132">
        <v>421.67975868012803</v>
      </c>
      <c r="O28" s="132">
        <v>482.20795370598375</v>
      </c>
      <c r="P28" s="132">
        <v>531.6393129770993</v>
      </c>
      <c r="Q28" s="132">
        <v>511.4632479684807</v>
      </c>
      <c r="R28" s="132">
        <v>525.5864934745136</v>
      </c>
      <c r="S28" s="132">
        <v>580.0618689977838</v>
      </c>
      <c r="T28" s="132">
        <v>580.2488830798492</v>
      </c>
      <c r="U28" s="132">
        <v>558.9087315129896</v>
      </c>
      <c r="V28" s="132">
        <v>507.08264913633053</v>
      </c>
      <c r="W28" s="132">
        <v>619.8805931325885</v>
      </c>
      <c r="X28" s="132">
        <v>599.5566392593888</v>
      </c>
      <c r="Y28" s="132">
        <v>565.0059176749495</v>
      </c>
      <c r="Z28" s="132">
        <v>493.8720791187508</v>
      </c>
      <c r="AA28" s="132">
        <v>450.1755782913716</v>
      </c>
      <c r="AB28" s="132">
        <v>527.4066030095302</v>
      </c>
      <c r="AC28" s="132">
        <v>515.2122306856104</v>
      </c>
      <c r="AD28" s="132">
        <v>554.8439407383497</v>
      </c>
      <c r="AE28" s="132">
        <v>572.1193015305694</v>
      </c>
      <c r="AF28" s="132">
        <v>604.6376277276887</v>
      </c>
      <c r="AG28" s="132">
        <v>603.6214300340288</v>
      </c>
      <c r="AH28" s="132">
        <v>650.3665239423879</v>
      </c>
      <c r="AI28" s="132">
        <v>646.301733167748</v>
      </c>
      <c r="AJ28" s="132">
        <v>551.7953476573697</v>
      </c>
      <c r="AK28" s="132">
        <v>589.394662322789</v>
      </c>
      <c r="AL28" s="132">
        <v>545.6981614954099</v>
      </c>
      <c r="AM28" s="132">
        <v>609.7186161959886</v>
      </c>
      <c r="AN28" s="132">
        <v>624.9615816008884</v>
      </c>
      <c r="AO28" s="132">
        <v>670.6904778155875</v>
      </c>
      <c r="AP28" s="132">
        <v>657.4799077980077</v>
      </c>
      <c r="AQ28" s="132">
        <v>623.9453839072283</v>
      </c>
      <c r="AR28" s="132">
        <v>658.4961054916678</v>
      </c>
      <c r="AS28" s="132">
        <v>633.0911631501682</v>
      </c>
      <c r="AT28" s="132">
        <v>644.269337780428</v>
      </c>
      <c r="AU28" s="132">
        <v>555.8601384320096</v>
      </c>
      <c r="AV28" s="132">
        <v>574.1516969178894</v>
      </c>
      <c r="AW28" s="132">
        <v>511.1474399109705</v>
      </c>
      <c r="AX28" s="132">
        <v>522.3256145412303</v>
      </c>
      <c r="AY28" s="132">
        <v>519.2770214602504</v>
      </c>
      <c r="AZ28" s="132">
        <v>459.32135753431146</v>
      </c>
      <c r="BA28" s="132">
        <v>486.7586952631309</v>
      </c>
      <c r="BB28" s="132">
        <v>410.54386823863234</v>
      </c>
      <c r="BC28" s="132">
        <v>433.91641519281194</v>
      </c>
      <c r="BD28" s="132">
        <v>416.6410544005922</v>
      </c>
      <c r="BE28" s="132">
        <v>374.97694896053304</v>
      </c>
      <c r="BF28" s="132">
        <v>384.12272820347283</v>
      </c>
      <c r="BG28" s="132">
        <v>377.00934434785296</v>
      </c>
      <c r="BH28" s="132">
        <v>337.3776342951137</v>
      </c>
      <c r="BI28" s="132">
        <v>256.08181880231524</v>
      </c>
      <c r="BJ28" s="132">
        <v>277.42197036917486</v>
      </c>
      <c r="BK28" s="132">
        <v>247.95223725303538</v>
      </c>
      <c r="BL28" s="132">
        <v>221.53109721787587</v>
      </c>
      <c r="BM28" s="132">
        <v>248.16559960600839</v>
      </c>
      <c r="BN28" s="132">
        <v>236.05996060083723</v>
      </c>
      <c r="BO28" s="132">
        <v>203.77825658704754</v>
      </c>
      <c r="BP28" s="132">
        <v>207.81346958877123</v>
      </c>
      <c r="BQ28" s="132">
        <v>201.76065008618568</v>
      </c>
      <c r="BR28" s="132">
        <v>178.55817532627432</v>
      </c>
      <c r="BS28" s="132">
        <v>142.24125831076088</v>
      </c>
      <c r="BT28" s="132">
        <v>130.13561930558976</v>
      </c>
      <c r="BU28" s="132">
        <v>145.26766806205367</v>
      </c>
      <c r="BV28" s="132">
        <v>103.90673479438561</v>
      </c>
      <c r="BW28" s="132">
        <v>130.13561930558976</v>
      </c>
      <c r="BX28" s="132">
        <v>103.90673479438561</v>
      </c>
      <c r="BY28" s="132">
        <v>89.78348928835263</v>
      </c>
      <c r="BZ28" s="132">
        <v>81.71306328490519</v>
      </c>
      <c r="CA28" s="132">
        <v>75.66024378231963</v>
      </c>
      <c r="CB28" s="132">
        <v>75.66024378231963</v>
      </c>
      <c r="CC28" s="132">
        <v>68.59862102930313</v>
      </c>
      <c r="CD28" s="132">
        <v>59.51939177542477</v>
      </c>
      <c r="CE28" s="132">
        <v>41.36093326766806</v>
      </c>
      <c r="CF28" s="132">
        <v>53.4665722728392</v>
      </c>
      <c r="CG28" s="132">
        <v>34.299310514651566</v>
      </c>
      <c r="CH28" s="132">
        <v>32.28170401378971</v>
      </c>
      <c r="CI28" s="132">
        <v>36.31691701551342</v>
      </c>
      <c r="CJ28" s="132">
        <v>27.237687761635065</v>
      </c>
      <c r="CK28" s="132">
        <v>18.15845850775671</v>
      </c>
      <c r="CL28" s="132">
        <v>15.132048756463925</v>
      </c>
      <c r="CM28" s="132">
        <v>13.114442255602068</v>
      </c>
      <c r="CN28" s="132">
        <v>17.149655257325783</v>
      </c>
      <c r="CO28" s="132">
        <v>9.079229253878355</v>
      </c>
      <c r="CP28" s="132">
        <v>10.088032504309284</v>
      </c>
      <c r="CQ28" s="132">
        <v>6.05281950258557</v>
      </c>
      <c r="CR28" s="132">
        <v>4.035213001723713</v>
      </c>
      <c r="CS28" s="132">
        <v>7.061622753016499</v>
      </c>
      <c r="CT28" s="132">
        <v>1.0088032504309283</v>
      </c>
      <c r="CU28" s="132">
        <v>1.0088032504309283</v>
      </c>
      <c r="CV28" s="132">
        <v>0</v>
      </c>
      <c r="CW28" s="132">
        <v>0</v>
      </c>
      <c r="CX28" s="132">
        <v>3.026409751292785</v>
      </c>
      <c r="CY28" s="132">
        <v>0</v>
      </c>
      <c r="CZ28" s="132">
        <v>1.0088032504309283</v>
      </c>
      <c r="DA28" s="132">
        <v>0</v>
      </c>
      <c r="DB28" s="132">
        <v>0</v>
      </c>
      <c r="DC28" s="132">
        <v>32943</v>
      </c>
      <c r="DI28" s="42" t="s">
        <v>40</v>
      </c>
      <c r="DJ28" s="100" t="s">
        <v>40</v>
      </c>
      <c r="DK28" s="100" t="s">
        <v>40</v>
      </c>
      <c r="DL28" s="100" t="s">
        <v>40</v>
      </c>
      <c r="DM28" s="100" t="s">
        <v>40</v>
      </c>
      <c r="DN28" s="100" t="s">
        <v>40</v>
      </c>
      <c r="DO28" s="100" t="s">
        <v>40</v>
      </c>
      <c r="DP28" s="100" t="s">
        <v>40</v>
      </c>
      <c r="DQ28" s="100" t="s">
        <v>40</v>
      </c>
      <c r="DR28" s="100" t="s">
        <v>40</v>
      </c>
      <c r="DS28" s="100" t="s">
        <v>40</v>
      </c>
      <c r="DT28" s="100" t="s">
        <v>40</v>
      </c>
      <c r="DU28" s="100" t="s">
        <v>40</v>
      </c>
      <c r="DV28" s="100" t="s">
        <v>40</v>
      </c>
      <c r="DW28" s="100" t="s">
        <v>40</v>
      </c>
      <c r="DX28" s="100" t="s">
        <v>40</v>
      </c>
      <c r="DY28" s="100" t="s">
        <v>40</v>
      </c>
      <c r="DZ28" s="100" t="s">
        <v>40</v>
      </c>
      <c r="EA28" s="100" t="s">
        <v>40</v>
      </c>
      <c r="EB28" s="100" t="s">
        <v>40</v>
      </c>
      <c r="EC28" s="100" t="s">
        <v>40</v>
      </c>
      <c r="ED28" s="100" t="s">
        <v>40</v>
      </c>
      <c r="EE28" s="100" t="s">
        <v>40</v>
      </c>
      <c r="EF28" s="100" t="s">
        <v>40</v>
      </c>
      <c r="EG28" s="100" t="s">
        <v>40</v>
      </c>
      <c r="EH28" s="100" t="s">
        <v>40</v>
      </c>
      <c r="EI28" s="100" t="s">
        <v>40</v>
      </c>
      <c r="EJ28" s="100" t="s">
        <v>40</v>
      </c>
      <c r="EK28" s="100" t="s">
        <v>40</v>
      </c>
      <c r="EL28" s="100" t="s">
        <v>40</v>
      </c>
      <c r="EM28" s="100" t="s">
        <v>40</v>
      </c>
      <c r="EN28" s="100" t="s">
        <v>40</v>
      </c>
      <c r="EO28" s="100" t="s">
        <v>40</v>
      </c>
      <c r="EP28" s="100" t="s">
        <v>40</v>
      </c>
      <c r="EQ28" s="100" t="s">
        <v>40</v>
      </c>
      <c r="ER28" s="100" t="s">
        <v>40</v>
      </c>
      <c r="ES28" s="100" t="s">
        <v>40</v>
      </c>
      <c r="ET28" s="100" t="s">
        <v>40</v>
      </c>
      <c r="EU28" s="100" t="s">
        <v>40</v>
      </c>
      <c r="EV28" s="100" t="s">
        <v>40</v>
      </c>
      <c r="EW28" s="100" t="s">
        <v>40</v>
      </c>
      <c r="EX28" s="100" t="s">
        <v>40</v>
      </c>
      <c r="EY28" s="100" t="s">
        <v>40</v>
      </c>
      <c r="EZ28" s="100" t="s">
        <v>40</v>
      </c>
      <c r="FA28" s="100" t="s">
        <v>40</v>
      </c>
      <c r="FB28" s="100" t="s">
        <v>40</v>
      </c>
      <c r="FC28" s="100" t="s">
        <v>40</v>
      </c>
      <c r="FD28" s="100" t="s">
        <v>40</v>
      </c>
      <c r="FE28" s="100" t="s">
        <v>40</v>
      </c>
      <c r="FF28" s="100" t="s">
        <v>40</v>
      </c>
      <c r="FG28" s="100" t="s">
        <v>40</v>
      </c>
      <c r="FH28" s="100" t="s">
        <v>40</v>
      </c>
      <c r="FI28" s="100" t="s">
        <v>40</v>
      </c>
      <c r="FJ28" s="100" t="s">
        <v>40</v>
      </c>
      <c r="FK28" s="100" t="s">
        <v>40</v>
      </c>
      <c r="FL28" s="100" t="s">
        <v>40</v>
      </c>
      <c r="FM28" s="100" t="s">
        <v>40</v>
      </c>
      <c r="FN28" s="100" t="s">
        <v>40</v>
      </c>
      <c r="FO28" s="100" t="s">
        <v>40</v>
      </c>
      <c r="FP28" s="100" t="s">
        <v>40</v>
      </c>
      <c r="FQ28" s="100" t="s">
        <v>40</v>
      </c>
      <c r="FR28" s="100" t="s">
        <v>40</v>
      </c>
      <c r="FS28" s="100" t="s">
        <v>40</v>
      </c>
      <c r="FT28" s="100" t="s">
        <v>40</v>
      </c>
      <c r="FU28" s="100" t="s">
        <v>40</v>
      </c>
      <c r="FV28" s="100" t="s">
        <v>40</v>
      </c>
      <c r="FW28" s="100" t="s">
        <v>40</v>
      </c>
      <c r="FX28" s="100" t="s">
        <v>40</v>
      </c>
      <c r="FY28" s="100" t="s">
        <v>40</v>
      </c>
      <c r="FZ28" s="100" t="s">
        <v>40</v>
      </c>
      <c r="GA28" s="100" t="s">
        <v>40</v>
      </c>
      <c r="GB28" s="100" t="s">
        <v>40</v>
      </c>
      <c r="GC28" s="100" t="s">
        <v>40</v>
      </c>
      <c r="GD28" s="100" t="s">
        <v>40</v>
      </c>
      <c r="GE28" s="100" t="s">
        <v>40</v>
      </c>
      <c r="GF28" s="100" t="s">
        <v>40</v>
      </c>
      <c r="GG28" s="100" t="s">
        <v>40</v>
      </c>
      <c r="GH28" s="100" t="s">
        <v>40</v>
      </c>
      <c r="GI28" s="100" t="s">
        <v>40</v>
      </c>
      <c r="GJ28" s="100" t="s">
        <v>40</v>
      </c>
    </row>
    <row r="29" spans="2:107" ht="20.25" customHeight="1">
      <c r="B29" s="110"/>
      <c r="C29" s="111"/>
      <c r="D29" s="109" t="s">
        <v>37</v>
      </c>
      <c r="E29" s="132">
        <v>395.77457779989425</v>
      </c>
      <c r="F29" s="132">
        <v>413.9016576991261</v>
      </c>
      <c r="G29" s="132">
        <v>436.05697757596494</v>
      </c>
      <c r="H29" s="132">
        <v>442.0993375423755</v>
      </c>
      <c r="I29" s="132">
        <v>416.92283768233136</v>
      </c>
      <c r="J29" s="132">
        <v>432.02873759835785</v>
      </c>
      <c r="K29" s="132">
        <v>424.9793176375455</v>
      </c>
      <c r="L29" s="132">
        <v>416.92283768233136</v>
      </c>
      <c r="M29" s="132">
        <v>368.58395795104656</v>
      </c>
      <c r="N29" s="132">
        <v>412.8945977047243</v>
      </c>
      <c r="O29" s="132">
        <v>447.13463751438434</v>
      </c>
      <c r="P29" s="132">
        <v>464.25465741921437</v>
      </c>
      <c r="Q29" s="132">
        <v>483.38879731284794</v>
      </c>
      <c r="R29" s="132">
        <v>482.3817373184462</v>
      </c>
      <c r="S29" s="132">
        <v>525.6853170777222</v>
      </c>
      <c r="T29" s="132">
        <v>529.3431507882037</v>
      </c>
      <c r="U29" s="132">
        <v>526.3067656020381</v>
      </c>
      <c r="V29" s="132">
        <v>552.6221038821401</v>
      </c>
      <c r="W29" s="132">
        <v>539.4644347420891</v>
      </c>
      <c r="X29" s="132">
        <v>523.2703804158725</v>
      </c>
      <c r="Y29" s="132">
        <v>534.4037927651465</v>
      </c>
      <c r="Z29" s="132">
        <v>503.0278125081018</v>
      </c>
      <c r="AA29" s="132">
        <v>491.894400158828</v>
      </c>
      <c r="AB29" s="132">
        <v>517.1976100435413</v>
      </c>
      <c r="AC29" s="132">
        <v>522.258252020484</v>
      </c>
      <c r="AD29" s="132">
        <v>555.6584890683057</v>
      </c>
      <c r="AE29" s="132">
        <v>538.4523063467005</v>
      </c>
      <c r="AF29" s="132">
        <v>545.5372051144203</v>
      </c>
      <c r="AG29" s="132">
        <v>566.7919014175795</v>
      </c>
      <c r="AH29" s="132">
        <v>619.4225779777834</v>
      </c>
      <c r="AI29" s="132">
        <v>532.3795359743693</v>
      </c>
      <c r="AJ29" s="132">
        <v>573.8768001852993</v>
      </c>
      <c r="AK29" s="132">
        <v>615.3740643962292</v>
      </c>
      <c r="AL29" s="132">
        <v>621.4468347685604</v>
      </c>
      <c r="AM29" s="132">
        <v>601.2042668607897</v>
      </c>
      <c r="AN29" s="132">
        <v>620.4347063731719</v>
      </c>
      <c r="AO29" s="132">
        <v>682.1745384918726</v>
      </c>
      <c r="AP29" s="132">
        <v>620.4347063731719</v>
      </c>
      <c r="AQ29" s="132">
        <v>581.9738273484076</v>
      </c>
      <c r="AR29" s="132">
        <v>614.3619360008407</v>
      </c>
      <c r="AS29" s="132">
        <v>572.8646717899107</v>
      </c>
      <c r="AT29" s="132">
        <v>566.7919014175795</v>
      </c>
      <c r="AU29" s="132">
        <v>608.2891656285095</v>
      </c>
      <c r="AV29" s="132">
        <v>586.0223409299617</v>
      </c>
      <c r="AW29" s="132">
        <v>475.7003458326114</v>
      </c>
      <c r="AX29" s="132">
        <v>449.3850075525095</v>
      </c>
      <c r="AY29" s="132">
        <v>543.5129483236433</v>
      </c>
      <c r="AZ29" s="132">
        <v>452.4213927386751</v>
      </c>
      <c r="BA29" s="132">
        <v>447.36075076173245</v>
      </c>
      <c r="BB29" s="132">
        <v>444.32436557556684</v>
      </c>
      <c r="BC29" s="132">
        <v>411.9362569231337</v>
      </c>
      <c r="BD29" s="132">
        <v>420.03328408624196</v>
      </c>
      <c r="BE29" s="132">
        <v>350.1964248044331</v>
      </c>
      <c r="BF29" s="132">
        <v>402.82710136463686</v>
      </c>
      <c r="BG29" s="132">
        <v>348.172168013656</v>
      </c>
      <c r="BH29" s="132">
        <v>339.0630124551592</v>
      </c>
      <c r="BI29" s="132">
        <v>261.129126010242</v>
      </c>
      <c r="BJ29" s="132">
        <v>269.22615317335027</v>
      </c>
      <c r="BK29" s="132">
        <v>239.87442970708275</v>
      </c>
      <c r="BL29" s="132">
        <v>246.9593284748025</v>
      </c>
      <c r="BM29" s="132">
        <v>262.8426585388611</v>
      </c>
      <c r="BN29" s="132">
        <v>256.80029857245046</v>
      </c>
      <c r="BO29" s="132">
        <v>203.42611886915685</v>
      </c>
      <c r="BP29" s="132">
        <v>205.44023885796037</v>
      </c>
      <c r="BQ29" s="132">
        <v>208.46141884116568</v>
      </c>
      <c r="BR29" s="132">
        <v>160.12253910988088</v>
      </c>
      <c r="BS29" s="132">
        <v>171.2001990483003</v>
      </c>
      <c r="BT29" s="132">
        <v>158.10841912107736</v>
      </c>
      <c r="BU29" s="132">
        <v>145.0166391938544</v>
      </c>
      <c r="BV29" s="132">
        <v>123.86837931141729</v>
      </c>
      <c r="BW29" s="132">
        <v>146.02369918825616</v>
      </c>
      <c r="BX29" s="132">
        <v>134.94603924983673</v>
      </c>
      <c r="BY29" s="132">
        <v>138.9742792274438</v>
      </c>
      <c r="BZ29" s="132">
        <v>102.72011942898018</v>
      </c>
      <c r="CA29" s="132">
        <v>134.94603924983673</v>
      </c>
      <c r="CB29" s="132">
        <v>70.49419960812367</v>
      </c>
      <c r="CC29" s="132">
        <v>76.53655957453425</v>
      </c>
      <c r="CD29" s="132">
        <v>105.74129941218548</v>
      </c>
      <c r="CE29" s="132">
        <v>97.68481945697135</v>
      </c>
      <c r="CF29" s="132">
        <v>77.54361956893602</v>
      </c>
      <c r="CG29" s="132">
        <v>64.45183964171306</v>
      </c>
      <c r="CH29" s="132">
        <v>61.43065965850776</v>
      </c>
      <c r="CI29" s="132">
        <v>51.36005971449009</v>
      </c>
      <c r="CJ29" s="132">
        <v>35.24709980406183</v>
      </c>
      <c r="CK29" s="132">
        <v>41.289459770472426</v>
      </c>
      <c r="CL29" s="132">
        <v>26.18355985444593</v>
      </c>
      <c r="CM29" s="132">
        <v>25.176499860044164</v>
      </c>
      <c r="CN29" s="132">
        <v>19.134139893633563</v>
      </c>
      <c r="CO29" s="132">
        <v>11.077659938419432</v>
      </c>
      <c r="CP29" s="132">
        <v>9.0635399496159</v>
      </c>
      <c r="CQ29" s="132">
        <v>13.091779927222966</v>
      </c>
      <c r="CR29" s="132">
        <v>9.0635399496159</v>
      </c>
      <c r="CS29" s="132">
        <v>2.0141199888035333</v>
      </c>
      <c r="CT29" s="132">
        <v>5.035299972008833</v>
      </c>
      <c r="CU29" s="132">
        <v>2.0141199888035333</v>
      </c>
      <c r="CV29" s="132">
        <v>1.0070599944017666</v>
      </c>
      <c r="CW29" s="132">
        <v>3.0211799832052995</v>
      </c>
      <c r="CX29" s="132">
        <v>0</v>
      </c>
      <c r="CY29" s="132">
        <v>0</v>
      </c>
      <c r="CZ29" s="132">
        <v>0</v>
      </c>
      <c r="DA29" s="132">
        <v>0</v>
      </c>
      <c r="DB29" s="132">
        <v>4.0282399776070665</v>
      </c>
      <c r="DC29" s="132">
        <v>32493</v>
      </c>
    </row>
    <row r="30" spans="2:107" ht="20.25" customHeight="1">
      <c r="B30" s="112"/>
      <c r="C30" s="113"/>
      <c r="D30" s="109" t="s">
        <v>38</v>
      </c>
      <c r="E30" s="132">
        <f aca="true" t="shared" si="16" ref="E30:BP30">SUM(E28:E29)</f>
        <v>785.1726324662326</v>
      </c>
      <c r="F30" s="132">
        <f t="shared" si="16"/>
        <v>823.475777374083</v>
      </c>
      <c r="G30" s="132">
        <f t="shared" si="16"/>
        <v>876.9039980142807</v>
      </c>
      <c r="H30" s="132">
        <f t="shared" si="16"/>
        <v>866.8055059737964</v>
      </c>
      <c r="I30" s="132">
        <f t="shared" si="16"/>
        <v>834.5673833607357</v>
      </c>
      <c r="J30" s="132">
        <f t="shared" si="16"/>
        <v>884.9813970418447</v>
      </c>
      <c r="K30" s="132">
        <f t="shared" si="16"/>
        <v>855.7383055715519</v>
      </c>
      <c r="L30" s="132">
        <f t="shared" si="16"/>
        <v>854.7434483693543</v>
      </c>
      <c r="M30" s="132">
        <f t="shared" si="16"/>
        <v>816.4926011423788</v>
      </c>
      <c r="N30" s="132">
        <f t="shared" si="16"/>
        <v>834.5743563848523</v>
      </c>
      <c r="O30" s="132">
        <f t="shared" si="16"/>
        <v>929.3425912203681</v>
      </c>
      <c r="P30" s="132">
        <f t="shared" si="16"/>
        <v>995.8939703963136</v>
      </c>
      <c r="Q30" s="132">
        <f t="shared" si="16"/>
        <v>994.8520452813286</v>
      </c>
      <c r="R30" s="132">
        <f t="shared" si="16"/>
        <v>1007.9682307929598</v>
      </c>
      <c r="S30" s="132">
        <f t="shared" si="16"/>
        <v>1105.7471860755059</v>
      </c>
      <c r="T30" s="132">
        <f t="shared" si="16"/>
        <v>1109.592033868053</v>
      </c>
      <c r="U30" s="132">
        <f t="shared" si="16"/>
        <v>1085.2154971150276</v>
      </c>
      <c r="V30" s="132">
        <f t="shared" si="16"/>
        <v>1059.7047530184707</v>
      </c>
      <c r="W30" s="132">
        <f t="shared" si="16"/>
        <v>1159.3450278746777</v>
      </c>
      <c r="X30" s="132">
        <f t="shared" si="16"/>
        <v>1122.8270196752615</v>
      </c>
      <c r="Y30" s="132">
        <f t="shared" si="16"/>
        <v>1099.409710440096</v>
      </c>
      <c r="Z30" s="132">
        <f t="shared" si="16"/>
        <v>996.8998916268527</v>
      </c>
      <c r="AA30" s="132">
        <f t="shared" si="16"/>
        <v>942.0699784501996</v>
      </c>
      <c r="AB30" s="132">
        <f t="shared" si="16"/>
        <v>1044.6042130530714</v>
      </c>
      <c r="AC30" s="132">
        <f t="shared" si="16"/>
        <v>1037.4704827060943</v>
      </c>
      <c r="AD30" s="132">
        <f t="shared" si="16"/>
        <v>1110.5024298066555</v>
      </c>
      <c r="AE30" s="132">
        <f t="shared" si="16"/>
        <v>1110.5716078772698</v>
      </c>
      <c r="AF30" s="132">
        <f t="shared" si="16"/>
        <v>1150.174832842109</v>
      </c>
      <c r="AG30" s="132">
        <f t="shared" si="16"/>
        <v>1170.4133314516084</v>
      </c>
      <c r="AH30" s="132">
        <f t="shared" si="16"/>
        <v>1269.789101920171</v>
      </c>
      <c r="AI30" s="132">
        <f t="shared" si="16"/>
        <v>1178.6812691421173</v>
      </c>
      <c r="AJ30" s="132">
        <f t="shared" si="16"/>
        <v>1125.672147842669</v>
      </c>
      <c r="AK30" s="132">
        <f t="shared" si="16"/>
        <v>1204.768726719018</v>
      </c>
      <c r="AL30" s="132">
        <f t="shared" si="16"/>
        <v>1167.1449962639704</v>
      </c>
      <c r="AM30" s="132">
        <f t="shared" si="16"/>
        <v>1210.9228830567783</v>
      </c>
      <c r="AN30" s="132">
        <f t="shared" si="16"/>
        <v>1245.3962879740602</v>
      </c>
      <c r="AO30" s="132">
        <f t="shared" si="16"/>
        <v>1352.86501630746</v>
      </c>
      <c r="AP30" s="132">
        <f t="shared" si="16"/>
        <v>1277.9146141711797</v>
      </c>
      <c r="AQ30" s="132">
        <f t="shared" si="16"/>
        <v>1205.919211255636</v>
      </c>
      <c r="AR30" s="132">
        <f t="shared" si="16"/>
        <v>1272.8580414925086</v>
      </c>
      <c r="AS30" s="132">
        <f t="shared" si="16"/>
        <v>1205.955834940079</v>
      </c>
      <c r="AT30" s="132">
        <f t="shared" si="16"/>
        <v>1211.0612391980076</v>
      </c>
      <c r="AU30" s="132">
        <f t="shared" si="16"/>
        <v>1164.1493040605192</v>
      </c>
      <c r="AV30" s="132">
        <f t="shared" si="16"/>
        <v>1160.1740378478512</v>
      </c>
      <c r="AW30" s="132">
        <f t="shared" si="16"/>
        <v>986.8477857435819</v>
      </c>
      <c r="AX30" s="132">
        <f t="shared" si="16"/>
        <v>971.7106220937397</v>
      </c>
      <c r="AY30" s="132">
        <f t="shared" si="16"/>
        <v>1062.7899697838936</v>
      </c>
      <c r="AZ30" s="132">
        <f t="shared" si="16"/>
        <v>911.7427502729865</v>
      </c>
      <c r="BA30" s="132">
        <f t="shared" si="16"/>
        <v>934.1194460248634</v>
      </c>
      <c r="BB30" s="132">
        <f t="shared" si="16"/>
        <v>854.8682338141991</v>
      </c>
      <c r="BC30" s="132">
        <f t="shared" si="16"/>
        <v>845.8526721159457</v>
      </c>
      <c r="BD30" s="132">
        <f t="shared" si="16"/>
        <v>836.6743384868341</v>
      </c>
      <c r="BE30" s="132">
        <f t="shared" si="16"/>
        <v>725.1733737649661</v>
      </c>
      <c r="BF30" s="132">
        <f t="shared" si="16"/>
        <v>786.9498295681096</v>
      </c>
      <c r="BG30" s="132">
        <f t="shared" si="16"/>
        <v>725.181512361509</v>
      </c>
      <c r="BH30" s="132">
        <f t="shared" si="16"/>
        <v>676.4406467502729</v>
      </c>
      <c r="BI30" s="132">
        <f t="shared" si="16"/>
        <v>517.2109448125573</v>
      </c>
      <c r="BJ30" s="132">
        <f t="shared" si="16"/>
        <v>546.6481235425251</v>
      </c>
      <c r="BK30" s="132">
        <f t="shared" si="16"/>
        <v>487.82666696011813</v>
      </c>
      <c r="BL30" s="132">
        <f t="shared" si="16"/>
        <v>468.4904256926784</v>
      </c>
      <c r="BM30" s="132">
        <f t="shared" si="16"/>
        <v>511.0082581448695</v>
      </c>
      <c r="BN30" s="132">
        <f t="shared" si="16"/>
        <v>492.86025917328766</v>
      </c>
      <c r="BO30" s="132">
        <f t="shared" si="16"/>
        <v>407.2043754562044</v>
      </c>
      <c r="BP30" s="132">
        <f t="shared" si="16"/>
        <v>413.2537084467316</v>
      </c>
      <c r="BQ30" s="132">
        <f aca="true" t="shared" si="17" ref="BQ30:DB30">SUM(BQ28:BQ29)</f>
        <v>410.22206892735136</v>
      </c>
      <c r="BR30" s="132">
        <f t="shared" si="17"/>
        <v>338.6807144361552</v>
      </c>
      <c r="BS30" s="132">
        <f t="shared" si="17"/>
        <v>313.4414573590612</v>
      </c>
      <c r="BT30" s="132">
        <f t="shared" si="17"/>
        <v>288.2440384266671</v>
      </c>
      <c r="BU30" s="132">
        <f t="shared" si="17"/>
        <v>290.28430725590806</v>
      </c>
      <c r="BV30" s="132">
        <f t="shared" si="17"/>
        <v>227.7751141058029</v>
      </c>
      <c r="BW30" s="132">
        <f t="shared" si="17"/>
        <v>276.15931849384594</v>
      </c>
      <c r="BX30" s="132">
        <f t="shared" si="17"/>
        <v>238.85277404422234</v>
      </c>
      <c r="BY30" s="132">
        <f t="shared" si="17"/>
        <v>228.7577685157964</v>
      </c>
      <c r="BZ30" s="132">
        <f t="shared" si="17"/>
        <v>184.43318271388537</v>
      </c>
      <c r="CA30" s="132">
        <f t="shared" si="17"/>
        <v>210.60628303215634</v>
      </c>
      <c r="CB30" s="132">
        <f t="shared" si="17"/>
        <v>146.1544433904433</v>
      </c>
      <c r="CC30" s="132">
        <f t="shared" si="17"/>
        <v>145.1351806038374</v>
      </c>
      <c r="CD30" s="132">
        <f t="shared" si="17"/>
        <v>165.26069118761026</v>
      </c>
      <c r="CE30" s="132">
        <f t="shared" si="17"/>
        <v>139.0457527246394</v>
      </c>
      <c r="CF30" s="132">
        <f t="shared" si="17"/>
        <v>131.01019184177522</v>
      </c>
      <c r="CG30" s="132">
        <f t="shared" si="17"/>
        <v>98.75115015636463</v>
      </c>
      <c r="CH30" s="132">
        <f t="shared" si="17"/>
        <v>93.71236367229747</v>
      </c>
      <c r="CI30" s="132">
        <f t="shared" si="17"/>
        <v>87.6769767300035</v>
      </c>
      <c r="CJ30" s="132">
        <f t="shared" si="17"/>
        <v>62.4847875656969</v>
      </c>
      <c r="CK30" s="132">
        <f t="shared" si="17"/>
        <v>59.44791827822914</v>
      </c>
      <c r="CL30" s="132">
        <f t="shared" si="17"/>
        <v>41.315608610909855</v>
      </c>
      <c r="CM30" s="132">
        <f t="shared" si="17"/>
        <v>38.29094211564623</v>
      </c>
      <c r="CN30" s="132">
        <f t="shared" si="17"/>
        <v>36.28379515095935</v>
      </c>
      <c r="CO30" s="132">
        <f t="shared" si="17"/>
        <v>20.156889192297786</v>
      </c>
      <c r="CP30" s="132">
        <f t="shared" si="17"/>
        <v>19.151572453925183</v>
      </c>
      <c r="CQ30" s="132">
        <f t="shared" si="17"/>
        <v>19.144599429808537</v>
      </c>
      <c r="CR30" s="132">
        <f t="shared" si="17"/>
        <v>13.098752951339613</v>
      </c>
      <c r="CS30" s="132">
        <f t="shared" si="17"/>
        <v>9.075742741820033</v>
      </c>
      <c r="CT30" s="132">
        <f t="shared" si="17"/>
        <v>6.044103222439761</v>
      </c>
      <c r="CU30" s="132">
        <f t="shared" si="17"/>
        <v>3.0229232392344616</v>
      </c>
      <c r="CV30" s="132">
        <f t="shared" si="17"/>
        <v>1.0070599944017666</v>
      </c>
      <c r="CW30" s="132">
        <f t="shared" si="17"/>
        <v>3.0211799832052995</v>
      </c>
      <c r="CX30" s="132">
        <f t="shared" si="17"/>
        <v>3.026409751292785</v>
      </c>
      <c r="CY30" s="132">
        <f t="shared" si="17"/>
        <v>0</v>
      </c>
      <c r="CZ30" s="132">
        <f t="shared" si="17"/>
        <v>1.0088032504309283</v>
      </c>
      <c r="DA30" s="132">
        <f t="shared" si="17"/>
        <v>0</v>
      </c>
      <c r="DB30" s="132">
        <f t="shared" si="17"/>
        <v>4.0282399776070665</v>
      </c>
      <c r="DC30" s="132">
        <f>SUM(E30:DB30)</f>
        <v>65436</v>
      </c>
    </row>
    <row r="31" spans="2:192" ht="20.25" customHeight="1">
      <c r="B31" s="106">
        <v>10</v>
      </c>
      <c r="C31" s="107" t="s">
        <v>70</v>
      </c>
      <c r="D31" s="109" t="s">
        <v>36</v>
      </c>
      <c r="E31" s="132">
        <v>632.6720838574423</v>
      </c>
      <c r="F31" s="132">
        <v>640.6932830188679</v>
      </c>
      <c r="G31" s="132">
        <v>685.8125283018868</v>
      </c>
      <c r="H31" s="132">
        <v>679.7966289308176</v>
      </c>
      <c r="I31" s="132">
        <v>708.8734758909853</v>
      </c>
      <c r="J31" s="132">
        <v>688.8204779874213</v>
      </c>
      <c r="K31" s="132">
        <v>792.0934171907757</v>
      </c>
      <c r="L31" s="132">
        <v>728.9264737945492</v>
      </c>
      <c r="M31" s="132">
        <v>787.0801677148847</v>
      </c>
      <c r="N31" s="132">
        <v>773.0430691823899</v>
      </c>
      <c r="O31" s="132">
        <v>788.0828176100629</v>
      </c>
      <c r="P31" s="132">
        <v>835.2073626834382</v>
      </c>
      <c r="Q31" s="132">
        <v>877.3186582809225</v>
      </c>
      <c r="R31" s="132">
        <v>907.3981551362683</v>
      </c>
      <c r="S31" s="132">
        <v>996.6339958071279</v>
      </c>
      <c r="T31" s="132">
        <v>921.9884894139482</v>
      </c>
      <c r="U31" s="132">
        <v>960.4891076532119</v>
      </c>
      <c r="V31" s="132">
        <v>977.7130684444616</v>
      </c>
      <c r="W31" s="132">
        <v>983.7921134296084</v>
      </c>
      <c r="X31" s="132">
        <v>977.7130684444616</v>
      </c>
      <c r="Y31" s="132">
        <v>938.1992760410067</v>
      </c>
      <c r="Z31" s="132">
        <v>787.236325576525</v>
      </c>
      <c r="AA31" s="132">
        <v>763.9333198001285</v>
      </c>
      <c r="AB31" s="132">
        <v>888.5537419956402</v>
      </c>
      <c r="AC31" s="132">
        <v>854.105820413141</v>
      </c>
      <c r="AD31" s="132">
        <v>903.7513544585074</v>
      </c>
      <c r="AE31" s="132">
        <v>920.975315249757</v>
      </c>
      <c r="AF31" s="132">
        <v>980.752590937035</v>
      </c>
      <c r="AG31" s="132">
        <v>948.3310176829182</v>
      </c>
      <c r="AH31" s="132">
        <v>1031.4112991465927</v>
      </c>
      <c r="AI31" s="132">
        <v>1137.7945863866635</v>
      </c>
      <c r="AJ31" s="132">
        <v>1031.4112991465927</v>
      </c>
      <c r="AK31" s="132">
        <v>1007.0951192060049</v>
      </c>
      <c r="AL31" s="132">
        <v>1075.9909623710032</v>
      </c>
      <c r="AM31" s="132">
        <v>1014.1873383553431</v>
      </c>
      <c r="AN31" s="132">
        <v>1053.701130758798</v>
      </c>
      <c r="AO31" s="132">
        <v>1140.834108879237</v>
      </c>
      <c r="AP31" s="132">
        <v>1154.005373013722</v>
      </c>
      <c r="AQ31" s="132">
        <v>1231.0066094922495</v>
      </c>
      <c r="AR31" s="132">
        <v>1222.9012161787202</v>
      </c>
      <c r="AS31" s="132">
        <v>1191.4928170887947</v>
      </c>
      <c r="AT31" s="132">
        <v>1085.1095298487237</v>
      </c>
      <c r="AU31" s="132">
        <v>1161.09759216306</v>
      </c>
      <c r="AV31" s="132">
        <v>1090.1754006696794</v>
      </c>
      <c r="AW31" s="132">
        <v>1022.2927316688722</v>
      </c>
      <c r="AX31" s="132">
        <v>962.5154559815943</v>
      </c>
      <c r="AY31" s="132">
        <v>984.8052875937997</v>
      </c>
      <c r="AZ31" s="132">
        <v>891.5932644882137</v>
      </c>
      <c r="BA31" s="132">
        <v>898.6854836375517</v>
      </c>
      <c r="BB31" s="132">
        <v>826.7501179799799</v>
      </c>
      <c r="BC31" s="132">
        <v>779.1309322629958</v>
      </c>
      <c r="BD31" s="132">
        <v>808.5129830245392</v>
      </c>
      <c r="BE31" s="132">
        <v>673.760819187116</v>
      </c>
      <c r="BF31" s="132">
        <v>761.9069714717463</v>
      </c>
      <c r="BG31" s="132">
        <v>717.3273082473355</v>
      </c>
      <c r="BH31" s="132">
        <v>646.4051167539549</v>
      </c>
      <c r="BI31" s="132">
        <v>612.9703693356469</v>
      </c>
      <c r="BJ31" s="132">
        <v>545.0877003348397</v>
      </c>
      <c r="BK31" s="132">
        <v>576.4960994247655</v>
      </c>
      <c r="BL31" s="132">
        <v>541.0350036780751</v>
      </c>
      <c r="BM31" s="132">
        <v>550.4547924528301</v>
      </c>
      <c r="BN31" s="132">
        <v>516.3646960167715</v>
      </c>
      <c r="BO31" s="132">
        <v>494.3063983228512</v>
      </c>
      <c r="BP31" s="132">
        <v>517.3673459119497</v>
      </c>
      <c r="BQ31" s="132">
        <v>459.21365199161426</v>
      </c>
      <c r="BR31" s="132">
        <v>420.11030607966455</v>
      </c>
      <c r="BS31" s="132">
        <v>356.9433626834382</v>
      </c>
      <c r="BT31" s="132">
        <v>356.9433626834382</v>
      </c>
      <c r="BU31" s="132">
        <v>413.0917568134172</v>
      </c>
      <c r="BV31" s="132">
        <v>329.8718155136268</v>
      </c>
      <c r="BW31" s="132">
        <v>291.77111949685536</v>
      </c>
      <c r="BX31" s="132">
        <v>252.66777358490566</v>
      </c>
      <c r="BY31" s="132">
        <v>239.6333249475891</v>
      </c>
      <c r="BZ31" s="132">
        <v>219.58032704402515</v>
      </c>
      <c r="CA31" s="132">
        <v>225.59622641509435</v>
      </c>
      <c r="CB31" s="132">
        <v>163.43193291404612</v>
      </c>
      <c r="CC31" s="132">
        <v>156.41338364779875</v>
      </c>
      <c r="CD31" s="132">
        <v>159.42133333333334</v>
      </c>
      <c r="CE31" s="132">
        <v>161.42663312368973</v>
      </c>
      <c r="CF31" s="132">
        <v>118.31268763102726</v>
      </c>
      <c r="CG31" s="132">
        <v>119.31533752620545</v>
      </c>
      <c r="CH31" s="132">
        <v>80.21199161425577</v>
      </c>
      <c r="CI31" s="132">
        <v>76.20139203354297</v>
      </c>
      <c r="CJ31" s="132">
        <v>71.18814255765199</v>
      </c>
      <c r="CK31" s="132">
        <v>48.12719496855346</v>
      </c>
      <c r="CL31" s="132">
        <v>28.07419706498952</v>
      </c>
      <c r="CM31" s="132">
        <v>58.15369392033543</v>
      </c>
      <c r="CN31" s="132">
        <v>27.07154716981132</v>
      </c>
      <c r="CO31" s="132">
        <v>19.050348008385743</v>
      </c>
      <c r="CP31" s="132">
        <v>22.058297693920334</v>
      </c>
      <c r="CQ31" s="132">
        <v>15.039748427672956</v>
      </c>
      <c r="CR31" s="132">
        <v>8.021199161425576</v>
      </c>
      <c r="CS31" s="132">
        <v>7.01854926624738</v>
      </c>
      <c r="CT31" s="132">
        <v>7.01854926624738</v>
      </c>
      <c r="CU31" s="132">
        <v>5.013249475890985</v>
      </c>
      <c r="CV31" s="132">
        <v>4.010599580712788</v>
      </c>
      <c r="CW31" s="132">
        <v>3.0079496855345913</v>
      </c>
      <c r="CX31" s="132">
        <v>4.010599580712788</v>
      </c>
      <c r="CY31" s="132">
        <v>0</v>
      </c>
      <c r="CZ31" s="132">
        <v>0</v>
      </c>
      <c r="DA31" s="132">
        <v>1.002649895178197</v>
      </c>
      <c r="DB31" s="132">
        <v>2.005299790356394</v>
      </c>
      <c r="DC31" s="132">
        <v>60216.00000000003</v>
      </c>
      <c r="ET31" s="100" t="s">
        <v>40</v>
      </c>
      <c r="EU31" s="100" t="s">
        <v>40</v>
      </c>
      <c r="EV31" s="100" t="s">
        <v>40</v>
      </c>
      <c r="EW31" s="100" t="s">
        <v>40</v>
      </c>
      <c r="EX31" s="100" t="s">
        <v>40</v>
      </c>
      <c r="EY31" s="100" t="s">
        <v>40</v>
      </c>
      <c r="EZ31" s="100" t="s">
        <v>40</v>
      </c>
      <c r="FA31" s="100" t="s">
        <v>40</v>
      </c>
      <c r="FB31" s="100" t="s">
        <v>40</v>
      </c>
      <c r="FC31" s="100" t="s">
        <v>40</v>
      </c>
      <c r="FD31" s="100" t="s">
        <v>40</v>
      </c>
      <c r="FE31" s="100" t="s">
        <v>40</v>
      </c>
      <c r="FF31" s="100" t="s">
        <v>40</v>
      </c>
      <c r="FG31" s="100" t="s">
        <v>40</v>
      </c>
      <c r="FH31" s="100" t="s">
        <v>40</v>
      </c>
      <c r="FI31" s="100" t="s">
        <v>40</v>
      </c>
      <c r="FJ31" s="100" t="s">
        <v>40</v>
      </c>
      <c r="FK31" s="100" t="s">
        <v>40</v>
      </c>
      <c r="FL31" s="100" t="s">
        <v>40</v>
      </c>
      <c r="FM31" s="100" t="s">
        <v>40</v>
      </c>
      <c r="FN31" s="100" t="s">
        <v>40</v>
      </c>
      <c r="FO31" s="100" t="s">
        <v>40</v>
      </c>
      <c r="FP31" s="100" t="s">
        <v>40</v>
      </c>
      <c r="FQ31" s="100" t="s">
        <v>40</v>
      </c>
      <c r="FR31" s="100" t="s">
        <v>40</v>
      </c>
      <c r="FS31" s="100" t="s">
        <v>40</v>
      </c>
      <c r="FT31" s="100" t="s">
        <v>40</v>
      </c>
      <c r="FU31" s="100" t="s">
        <v>40</v>
      </c>
      <c r="FV31" s="100" t="s">
        <v>40</v>
      </c>
      <c r="FW31" s="100" t="s">
        <v>40</v>
      </c>
      <c r="FX31" s="100" t="s">
        <v>40</v>
      </c>
      <c r="FY31" s="100" t="s">
        <v>40</v>
      </c>
      <c r="FZ31" s="100" t="s">
        <v>40</v>
      </c>
      <c r="GA31" s="100" t="s">
        <v>40</v>
      </c>
      <c r="GB31" s="100" t="s">
        <v>40</v>
      </c>
      <c r="GC31" s="100" t="s">
        <v>40</v>
      </c>
      <c r="GD31" s="100" t="s">
        <v>40</v>
      </c>
      <c r="GE31" s="100" t="s">
        <v>40</v>
      </c>
      <c r="GF31" s="100" t="s">
        <v>40</v>
      </c>
      <c r="GG31" s="100" t="s">
        <v>40</v>
      </c>
      <c r="GH31" s="100" t="s">
        <v>40</v>
      </c>
      <c r="GI31" s="100" t="s">
        <v>40</v>
      </c>
      <c r="GJ31" s="100" t="s">
        <v>40</v>
      </c>
    </row>
    <row r="32" spans="2:107" ht="20.25" customHeight="1">
      <c r="B32" s="110"/>
      <c r="C32" s="111"/>
      <c r="D32" s="109" t="s">
        <v>37</v>
      </c>
      <c r="E32" s="132">
        <v>571.4203601568211</v>
      </c>
      <c r="F32" s="132">
        <v>634.5773473320486</v>
      </c>
      <c r="G32" s="132">
        <v>642.5972822114426</v>
      </c>
      <c r="H32" s="132">
        <v>659.6396438301548</v>
      </c>
      <c r="I32" s="132">
        <v>637.5848229118213</v>
      </c>
      <c r="J32" s="132">
        <v>660.642135690079</v>
      </c>
      <c r="K32" s="132">
        <v>664.652103129776</v>
      </c>
      <c r="L32" s="132">
        <v>663.6496112698518</v>
      </c>
      <c r="M32" s="132">
        <v>731.8190577447007</v>
      </c>
      <c r="N32" s="132">
        <v>678.6869891687155</v>
      </c>
      <c r="O32" s="132">
        <v>726.8065984450794</v>
      </c>
      <c r="P32" s="132">
        <v>812.0184065386404</v>
      </c>
      <c r="Q32" s="132">
        <v>868.1579506943983</v>
      </c>
      <c r="R32" s="132">
        <v>884.1978204531863</v>
      </c>
      <c r="S32" s="132">
        <v>899.23519835205</v>
      </c>
      <c r="T32" s="132">
        <v>959.5164625177802</v>
      </c>
      <c r="U32" s="132">
        <v>903.9069731200163</v>
      </c>
      <c r="V32" s="132">
        <v>927.1618505045358</v>
      </c>
      <c r="W32" s="132">
        <v>929.1840137553635</v>
      </c>
      <c r="X32" s="132">
        <v>937.2726667586746</v>
      </c>
      <c r="Y32" s="132">
        <v>877.6188508592552</v>
      </c>
      <c r="Z32" s="132">
        <v>785.6104229465914</v>
      </c>
      <c r="AA32" s="132">
        <v>801.7877289532136</v>
      </c>
      <c r="AB32" s="132">
        <v>820.9982798360775</v>
      </c>
      <c r="AC32" s="132">
        <v>848.2974837222524</v>
      </c>
      <c r="AD32" s="132">
        <v>872.5634427321858</v>
      </c>
      <c r="AE32" s="132">
        <v>847.2864020968385</v>
      </c>
      <c r="AF32" s="132">
        <v>865.4858713542885</v>
      </c>
      <c r="AG32" s="132">
        <v>941.3169932603302</v>
      </c>
      <c r="AH32" s="132">
        <v>921.0953607520524</v>
      </c>
      <c r="AI32" s="132">
        <v>1038.3808293000634</v>
      </c>
      <c r="AJ32" s="132">
        <v>992.8821561564386</v>
      </c>
      <c r="AK32" s="132">
        <v>980.7491766514719</v>
      </c>
      <c r="AL32" s="132">
        <v>1053.5470536812718</v>
      </c>
      <c r="AM32" s="132">
        <v>1006.026217286819</v>
      </c>
      <c r="AN32" s="132">
        <v>1091.9681554469996</v>
      </c>
      <c r="AO32" s="132">
        <v>1139.4889918414524</v>
      </c>
      <c r="AP32" s="132">
        <v>1193.0763179883884</v>
      </c>
      <c r="AQ32" s="132">
        <v>1144.5443999685217</v>
      </c>
      <c r="AR32" s="132">
        <v>1210.2647056204246</v>
      </c>
      <c r="AS32" s="132">
        <v>1120.2784409585884</v>
      </c>
      <c r="AT32" s="132">
        <v>1177.91009360718</v>
      </c>
      <c r="AU32" s="132">
        <v>1159.71062434973</v>
      </c>
      <c r="AV32" s="132">
        <v>1066.6911148116524</v>
      </c>
      <c r="AW32" s="132">
        <v>1082.8684208182747</v>
      </c>
      <c r="AX32" s="132">
        <v>966.5940338956774</v>
      </c>
      <c r="AY32" s="132">
        <v>1016.137033540958</v>
      </c>
      <c r="AZ32" s="132">
        <v>906.940217996258</v>
      </c>
      <c r="BA32" s="132">
        <v>896.8294017421191</v>
      </c>
      <c r="BB32" s="132">
        <v>781.5660964449359</v>
      </c>
      <c r="BC32" s="132">
        <v>851.3307285984941</v>
      </c>
      <c r="BD32" s="132">
        <v>829.0869328393885</v>
      </c>
      <c r="BE32" s="132">
        <v>693.6019950339276</v>
      </c>
      <c r="BF32" s="132">
        <v>852.341810223908</v>
      </c>
      <c r="BG32" s="132">
        <v>776.5106883178663</v>
      </c>
      <c r="BH32" s="132">
        <v>648.1033218903025</v>
      </c>
      <c r="BI32" s="132">
        <v>696.6352399101692</v>
      </c>
      <c r="BJ32" s="132">
        <v>595.5270773687803</v>
      </c>
      <c r="BK32" s="132">
        <v>624.848444505783</v>
      </c>
      <c r="BL32" s="132">
        <v>599.5714038704359</v>
      </c>
      <c r="BM32" s="132">
        <v>569.4153764369726</v>
      </c>
      <c r="BN32" s="132">
        <v>630.5673798923516</v>
      </c>
      <c r="BO32" s="132">
        <v>540.3431124991694</v>
      </c>
      <c r="BP32" s="132">
        <v>564.4029171373513</v>
      </c>
      <c r="BQ32" s="132">
        <v>524.3032427403814</v>
      </c>
      <c r="BR32" s="132">
        <v>521.2957671606086</v>
      </c>
      <c r="BS32" s="132">
        <v>459.1412718453053</v>
      </c>
      <c r="BT32" s="132">
        <v>438.08894278689615</v>
      </c>
      <c r="BU32" s="132">
        <v>431.0714997674264</v>
      </c>
      <c r="BV32" s="132">
        <v>376.93693933151707</v>
      </c>
      <c r="BW32" s="132">
        <v>313.7799521562895</v>
      </c>
      <c r="BX32" s="132">
        <v>326.81234633530465</v>
      </c>
      <c r="BY32" s="132">
        <v>307.765000996744</v>
      </c>
      <c r="BZ32" s="132">
        <v>232.5781115024254</v>
      </c>
      <c r="CA32" s="132">
        <v>288.7176556581833</v>
      </c>
      <c r="CB32" s="132">
        <v>214.53325802378896</v>
      </c>
      <c r="CC32" s="132">
        <v>211.52578244401622</v>
      </c>
      <c r="CD32" s="132">
        <v>256.63791614060733</v>
      </c>
      <c r="CE32" s="132">
        <v>213.5307661638647</v>
      </c>
      <c r="CF32" s="132">
        <v>156.38873014818262</v>
      </c>
      <c r="CG32" s="132">
        <v>152.37876270848562</v>
      </c>
      <c r="CH32" s="132">
        <v>106.26413715197023</v>
      </c>
      <c r="CI32" s="132">
        <v>127.31646621037943</v>
      </c>
      <c r="CJ32" s="132">
        <v>118.2940394710612</v>
      </c>
      <c r="CK32" s="132">
        <v>85.21180809356103</v>
      </c>
      <c r="CL32" s="132">
        <v>70.17443019469732</v>
      </c>
      <c r="CM32" s="132">
        <v>49.12210113628812</v>
      </c>
      <c r="CN32" s="132">
        <v>51.12708485613662</v>
      </c>
      <c r="CO32" s="132">
        <v>41.102166256894144</v>
      </c>
      <c r="CP32" s="132">
        <v>29.072263937803175</v>
      </c>
      <c r="CQ32" s="132">
        <v>29.072263937803175</v>
      </c>
      <c r="CR32" s="132">
        <v>16.039869758787958</v>
      </c>
      <c r="CS32" s="132">
        <v>16.039869758787958</v>
      </c>
      <c r="CT32" s="132">
        <v>9.022426739318227</v>
      </c>
      <c r="CU32" s="132">
        <v>17.042361618712206</v>
      </c>
      <c r="CV32" s="132">
        <v>11.027410459166722</v>
      </c>
      <c r="CW32" s="132">
        <v>8.019934879393979</v>
      </c>
      <c r="CX32" s="132">
        <v>3.007475579772742</v>
      </c>
      <c r="CY32" s="132">
        <v>4.0099674396969895</v>
      </c>
      <c r="CZ32" s="132">
        <v>3.007475579772742</v>
      </c>
      <c r="DA32" s="132">
        <v>1.0024918599242474</v>
      </c>
      <c r="DB32" s="132">
        <v>4.0099674396969895</v>
      </c>
      <c r="DC32" s="132">
        <v>60698</v>
      </c>
    </row>
    <row r="33" spans="2:107" ht="20.25" customHeight="1">
      <c r="B33" s="112"/>
      <c r="C33" s="113"/>
      <c r="D33" s="109" t="s">
        <v>38</v>
      </c>
      <c r="E33" s="132">
        <f aca="true" t="shared" si="18" ref="E33:BP33">SUM(E31:E32)</f>
        <v>1204.0924440142635</v>
      </c>
      <c r="F33" s="132">
        <f t="shared" si="18"/>
        <v>1275.2706303509165</v>
      </c>
      <c r="G33" s="132">
        <f t="shared" si="18"/>
        <v>1328.4098105133294</v>
      </c>
      <c r="H33" s="132">
        <f t="shared" si="18"/>
        <v>1339.4362727609723</v>
      </c>
      <c r="I33" s="132">
        <f t="shared" si="18"/>
        <v>1346.4582988028067</v>
      </c>
      <c r="J33" s="132">
        <f t="shared" si="18"/>
        <v>1349.4626136775005</v>
      </c>
      <c r="K33" s="132">
        <f t="shared" si="18"/>
        <v>1456.7455203205518</v>
      </c>
      <c r="L33" s="132">
        <f t="shared" si="18"/>
        <v>1392.576085064401</v>
      </c>
      <c r="M33" s="132">
        <f t="shared" si="18"/>
        <v>1518.8992254595855</v>
      </c>
      <c r="N33" s="132">
        <f t="shared" si="18"/>
        <v>1451.7300583511055</v>
      </c>
      <c r="O33" s="132">
        <f t="shared" si="18"/>
        <v>1514.8894160551422</v>
      </c>
      <c r="P33" s="132">
        <f t="shared" si="18"/>
        <v>1647.2257692220787</v>
      </c>
      <c r="Q33" s="132">
        <f t="shared" si="18"/>
        <v>1745.4766089753207</v>
      </c>
      <c r="R33" s="132">
        <f t="shared" si="18"/>
        <v>1791.5959755894546</v>
      </c>
      <c r="S33" s="132">
        <f t="shared" si="18"/>
        <v>1895.8691941591778</v>
      </c>
      <c r="T33" s="132">
        <f t="shared" si="18"/>
        <v>1881.5049519317283</v>
      </c>
      <c r="U33" s="132">
        <f t="shared" si="18"/>
        <v>1864.3960807732283</v>
      </c>
      <c r="V33" s="132">
        <f t="shared" si="18"/>
        <v>1904.8749189489972</v>
      </c>
      <c r="W33" s="132">
        <f t="shared" si="18"/>
        <v>1912.976127184972</v>
      </c>
      <c r="X33" s="132">
        <f t="shared" si="18"/>
        <v>1914.9857352031363</v>
      </c>
      <c r="Y33" s="132">
        <f t="shared" si="18"/>
        <v>1815.8181269002619</v>
      </c>
      <c r="Z33" s="132">
        <f t="shared" si="18"/>
        <v>1572.8467485231163</v>
      </c>
      <c r="AA33" s="132">
        <f t="shared" si="18"/>
        <v>1565.721048753342</v>
      </c>
      <c r="AB33" s="132">
        <f t="shared" si="18"/>
        <v>1709.5520218317176</v>
      </c>
      <c r="AC33" s="132">
        <f t="shared" si="18"/>
        <v>1702.4033041353935</v>
      </c>
      <c r="AD33" s="132">
        <f t="shared" si="18"/>
        <v>1776.3147971906933</v>
      </c>
      <c r="AE33" s="132">
        <f t="shared" si="18"/>
        <v>1768.2617173465956</v>
      </c>
      <c r="AF33" s="132">
        <f t="shared" si="18"/>
        <v>1846.2384622913237</v>
      </c>
      <c r="AG33" s="132">
        <f t="shared" si="18"/>
        <v>1889.6480109432482</v>
      </c>
      <c r="AH33" s="132">
        <f t="shared" si="18"/>
        <v>1952.506659898645</v>
      </c>
      <c r="AI33" s="132">
        <f t="shared" si="18"/>
        <v>2176.175415686727</v>
      </c>
      <c r="AJ33" s="132">
        <f t="shared" si="18"/>
        <v>2024.2934553030314</v>
      </c>
      <c r="AK33" s="132">
        <f t="shared" si="18"/>
        <v>1987.844295857477</v>
      </c>
      <c r="AL33" s="132">
        <f t="shared" si="18"/>
        <v>2129.538016052275</v>
      </c>
      <c r="AM33" s="132">
        <f t="shared" si="18"/>
        <v>2020.2135556421622</v>
      </c>
      <c r="AN33" s="132">
        <f t="shared" si="18"/>
        <v>2145.6692862057976</v>
      </c>
      <c r="AO33" s="132">
        <f t="shared" si="18"/>
        <v>2280.3231007206896</v>
      </c>
      <c r="AP33" s="132">
        <f t="shared" si="18"/>
        <v>2347.0816910021103</v>
      </c>
      <c r="AQ33" s="132">
        <f t="shared" si="18"/>
        <v>2375.551009460771</v>
      </c>
      <c r="AR33" s="132">
        <f t="shared" si="18"/>
        <v>2433.1659217991446</v>
      </c>
      <c r="AS33" s="132">
        <f t="shared" si="18"/>
        <v>2311.771258047383</v>
      </c>
      <c r="AT33" s="132">
        <f t="shared" si="18"/>
        <v>2263.0196234559035</v>
      </c>
      <c r="AU33" s="132">
        <f t="shared" si="18"/>
        <v>2320.80821651279</v>
      </c>
      <c r="AV33" s="132">
        <f t="shared" si="18"/>
        <v>2156.8665154813316</v>
      </c>
      <c r="AW33" s="132">
        <f t="shared" si="18"/>
        <v>2105.161152487147</v>
      </c>
      <c r="AX33" s="132">
        <f t="shared" si="18"/>
        <v>1929.1094898772717</v>
      </c>
      <c r="AY33" s="132">
        <f t="shared" si="18"/>
        <v>2000.9423211347575</v>
      </c>
      <c r="AZ33" s="132">
        <f t="shared" si="18"/>
        <v>1798.5334824844717</v>
      </c>
      <c r="BA33" s="132">
        <f t="shared" si="18"/>
        <v>1795.514885379671</v>
      </c>
      <c r="BB33" s="132">
        <f t="shared" si="18"/>
        <v>1608.3162144249159</v>
      </c>
      <c r="BC33" s="132">
        <f t="shared" si="18"/>
        <v>1630.46166086149</v>
      </c>
      <c r="BD33" s="132">
        <f t="shared" si="18"/>
        <v>1637.5999158639277</v>
      </c>
      <c r="BE33" s="132">
        <f t="shared" si="18"/>
        <v>1367.3628142210437</v>
      </c>
      <c r="BF33" s="132">
        <f t="shared" si="18"/>
        <v>1614.2487816956543</v>
      </c>
      <c r="BG33" s="132">
        <f t="shared" si="18"/>
        <v>1493.8379965652018</v>
      </c>
      <c r="BH33" s="132">
        <f t="shared" si="18"/>
        <v>1294.5084386442572</v>
      </c>
      <c r="BI33" s="132">
        <f t="shared" si="18"/>
        <v>1309.6056092458161</v>
      </c>
      <c r="BJ33" s="132">
        <f t="shared" si="18"/>
        <v>1140.61477770362</v>
      </c>
      <c r="BK33" s="132">
        <f t="shared" si="18"/>
        <v>1201.3445439305485</v>
      </c>
      <c r="BL33" s="132">
        <f t="shared" si="18"/>
        <v>1140.606407548511</v>
      </c>
      <c r="BM33" s="132">
        <f t="shared" si="18"/>
        <v>1119.8701688898027</v>
      </c>
      <c r="BN33" s="132">
        <f t="shared" si="18"/>
        <v>1146.9320759091231</v>
      </c>
      <c r="BO33" s="132">
        <f t="shared" si="18"/>
        <v>1034.6495108220206</v>
      </c>
      <c r="BP33" s="132">
        <f t="shared" si="18"/>
        <v>1081.7702630493009</v>
      </c>
      <c r="BQ33" s="132">
        <f aca="true" t="shared" si="19" ref="BQ33:DB33">SUM(BQ31:BQ32)</f>
        <v>983.5168947319956</v>
      </c>
      <c r="BR33" s="132">
        <f t="shared" si="19"/>
        <v>941.4060732402731</v>
      </c>
      <c r="BS33" s="132">
        <f t="shared" si="19"/>
        <v>816.0846345287434</v>
      </c>
      <c r="BT33" s="132">
        <f t="shared" si="19"/>
        <v>795.0323054703343</v>
      </c>
      <c r="BU33" s="132">
        <f t="shared" si="19"/>
        <v>844.1632565808436</v>
      </c>
      <c r="BV33" s="132">
        <f t="shared" si="19"/>
        <v>706.8087548451439</v>
      </c>
      <c r="BW33" s="132">
        <f t="shared" si="19"/>
        <v>605.5510716531448</v>
      </c>
      <c r="BX33" s="132">
        <f t="shared" si="19"/>
        <v>579.4801199202103</v>
      </c>
      <c r="BY33" s="132">
        <f t="shared" si="19"/>
        <v>547.3983259443331</v>
      </c>
      <c r="BZ33" s="132">
        <f t="shared" si="19"/>
        <v>452.15843854645055</v>
      </c>
      <c r="CA33" s="132">
        <f t="shared" si="19"/>
        <v>514.3138820732777</v>
      </c>
      <c r="CB33" s="132">
        <f t="shared" si="19"/>
        <v>377.9651909378351</v>
      </c>
      <c r="CC33" s="132">
        <f t="shared" si="19"/>
        <v>367.93916609181497</v>
      </c>
      <c r="CD33" s="132">
        <f t="shared" si="19"/>
        <v>416.05924947394067</v>
      </c>
      <c r="CE33" s="132">
        <f t="shared" si="19"/>
        <v>374.95739928755444</v>
      </c>
      <c r="CF33" s="132">
        <f t="shared" si="19"/>
        <v>274.70141777920986</v>
      </c>
      <c r="CG33" s="132">
        <f t="shared" si="19"/>
        <v>271.69410023469106</v>
      </c>
      <c r="CH33" s="132">
        <f t="shared" si="19"/>
        <v>186.476128766226</v>
      </c>
      <c r="CI33" s="132">
        <f t="shared" si="19"/>
        <v>203.5178582439224</v>
      </c>
      <c r="CJ33" s="132">
        <f t="shared" si="19"/>
        <v>189.48218202871317</v>
      </c>
      <c r="CK33" s="132">
        <f t="shared" si="19"/>
        <v>133.3390030621145</v>
      </c>
      <c r="CL33" s="132">
        <f t="shared" si="19"/>
        <v>98.24862725968684</v>
      </c>
      <c r="CM33" s="132">
        <f t="shared" si="19"/>
        <v>107.27579505662355</v>
      </c>
      <c r="CN33" s="132">
        <f t="shared" si="19"/>
        <v>78.19863202594794</v>
      </c>
      <c r="CO33" s="132">
        <f t="shared" si="19"/>
        <v>60.15251426527989</v>
      </c>
      <c r="CP33" s="132">
        <f t="shared" si="19"/>
        <v>51.13056163172351</v>
      </c>
      <c r="CQ33" s="132">
        <f t="shared" si="19"/>
        <v>44.11201236547613</v>
      </c>
      <c r="CR33" s="132">
        <f t="shared" si="19"/>
        <v>24.061068920213536</v>
      </c>
      <c r="CS33" s="132">
        <f t="shared" si="19"/>
        <v>23.058419025035338</v>
      </c>
      <c r="CT33" s="132">
        <f t="shared" si="19"/>
        <v>16.040976005565607</v>
      </c>
      <c r="CU33" s="132">
        <f t="shared" si="19"/>
        <v>22.055611094603194</v>
      </c>
      <c r="CV33" s="132">
        <f t="shared" si="19"/>
        <v>15.03801003987951</v>
      </c>
      <c r="CW33" s="132">
        <f t="shared" si="19"/>
        <v>11.02788456492857</v>
      </c>
      <c r="CX33" s="132">
        <f t="shared" si="19"/>
        <v>7.01807516048553</v>
      </c>
      <c r="CY33" s="132">
        <f t="shared" si="19"/>
        <v>4.0099674396969895</v>
      </c>
      <c r="CZ33" s="132">
        <f t="shared" si="19"/>
        <v>3.007475579772742</v>
      </c>
      <c r="DA33" s="132">
        <f t="shared" si="19"/>
        <v>2.0051417551024446</v>
      </c>
      <c r="DB33" s="132">
        <f t="shared" si="19"/>
        <v>6.015267230053384</v>
      </c>
      <c r="DC33" s="132">
        <f>SUM(E33:DB33)</f>
        <v>120913.99999999996</v>
      </c>
    </row>
    <row r="34" spans="2:192" ht="20.25" customHeight="1">
      <c r="B34" s="106">
        <v>11</v>
      </c>
      <c r="C34" s="107" t="s">
        <v>71</v>
      </c>
      <c r="D34" s="109" t="s">
        <v>36</v>
      </c>
      <c r="E34" s="132">
        <v>577.9242712681419</v>
      </c>
      <c r="F34" s="132">
        <v>633.6888939343661</v>
      </c>
      <c r="G34" s="132">
        <v>634.7027961646611</v>
      </c>
      <c r="H34" s="132">
        <v>675.2588853764605</v>
      </c>
      <c r="I34" s="132">
        <v>704.6620500550151</v>
      </c>
      <c r="J34" s="132">
        <v>717.8427790488499</v>
      </c>
      <c r="K34" s="132">
        <v>716.8288768185549</v>
      </c>
      <c r="L34" s="132">
        <v>667.1476675341006</v>
      </c>
      <c r="M34" s="132">
        <v>689.4535166005903</v>
      </c>
      <c r="N34" s="132">
        <v>723.9261924306198</v>
      </c>
      <c r="O34" s="132">
        <v>814.1634909268736</v>
      </c>
      <c r="P34" s="132">
        <v>864.8586024416229</v>
      </c>
      <c r="Q34" s="132">
        <v>995.6519901496761</v>
      </c>
      <c r="R34" s="132">
        <v>925.692736259322</v>
      </c>
      <c r="S34" s="132">
        <v>1010.8605236041008</v>
      </c>
      <c r="T34" s="132">
        <v>990.7122914635152</v>
      </c>
      <c r="U34" s="132">
        <v>959.0829598102001</v>
      </c>
      <c r="V34" s="132">
        <v>976.4280771684697</v>
      </c>
      <c r="W34" s="132">
        <v>949.9002506205279</v>
      </c>
      <c r="X34" s="132">
        <v>951.9408526626773</v>
      </c>
      <c r="Y34" s="132">
        <v>973.3671741052456</v>
      </c>
      <c r="Z34" s="132">
        <v>814.2002148175953</v>
      </c>
      <c r="AA34" s="132">
        <v>723.3934239419488</v>
      </c>
      <c r="AB34" s="132">
        <v>817.2611178808195</v>
      </c>
      <c r="AC34" s="132">
        <v>972.346873084171</v>
      </c>
      <c r="AD34" s="132">
        <v>924.3927250936609</v>
      </c>
      <c r="AE34" s="132">
        <v>896.8445975246445</v>
      </c>
      <c r="AF34" s="132">
        <v>902.9664036510926</v>
      </c>
      <c r="AG34" s="132">
        <v>908.0679087564661</v>
      </c>
      <c r="AH34" s="132">
        <v>1044.7882455804734</v>
      </c>
      <c r="AI34" s="132">
        <v>995.8137965688886</v>
      </c>
      <c r="AJ34" s="132">
        <v>1003.976204737486</v>
      </c>
      <c r="AK34" s="132">
        <v>977.4483781895443</v>
      </c>
      <c r="AL34" s="132">
        <v>1074.376975191639</v>
      </c>
      <c r="AM34" s="132">
        <v>1019.2807200536063</v>
      </c>
      <c r="AN34" s="132">
        <v>1010.0980108639342</v>
      </c>
      <c r="AO34" s="132">
        <v>1071.316072128415</v>
      </c>
      <c r="AP34" s="132">
        <v>1065.194266001967</v>
      </c>
      <c r="AQ34" s="132">
        <v>1135.59503645612</v>
      </c>
      <c r="AR34" s="132">
        <v>1023.361924137905</v>
      </c>
      <c r="AS34" s="132">
        <v>1103.9657048028048</v>
      </c>
      <c r="AT34" s="132">
        <v>1061.1130619176681</v>
      </c>
      <c r="AU34" s="132">
        <v>1072.3363731494896</v>
      </c>
      <c r="AV34" s="132">
        <v>991.7325924845899</v>
      </c>
      <c r="AW34" s="132">
        <v>931.5348322411837</v>
      </c>
      <c r="AX34" s="132">
        <v>973.3671741052456</v>
      </c>
      <c r="AY34" s="132">
        <v>946.8393475573039</v>
      </c>
      <c r="AZ34" s="132">
        <v>875.4182760820762</v>
      </c>
      <c r="BA34" s="132">
        <v>777.4693780589068</v>
      </c>
      <c r="BB34" s="132">
        <v>796.8550974593259</v>
      </c>
      <c r="BC34" s="132">
        <v>774.4084749956828</v>
      </c>
      <c r="BD34" s="132">
        <v>803.9972046068485</v>
      </c>
      <c r="BE34" s="132">
        <v>682.5813830989615</v>
      </c>
      <c r="BF34" s="132">
        <v>738.697939258069</v>
      </c>
      <c r="BG34" s="132">
        <v>727.4746280262475</v>
      </c>
      <c r="BH34" s="132">
        <v>660.1347606353186</v>
      </c>
      <c r="BI34" s="132">
        <v>612.1806126448085</v>
      </c>
      <c r="BJ34" s="132">
        <v>629.5257300030781</v>
      </c>
      <c r="BK34" s="132">
        <v>610.1400106026592</v>
      </c>
      <c r="BL34" s="132">
        <v>548.9219493381784</v>
      </c>
      <c r="BM34" s="132">
        <v>534.4092719090553</v>
      </c>
      <c r="BN34" s="132">
        <v>521.226500495739</v>
      </c>
      <c r="BO34" s="132">
        <v>454.2985840896713</v>
      </c>
      <c r="BP34" s="132">
        <v>418.80650720766573</v>
      </c>
      <c r="BQ34" s="132">
        <v>405.6237357943494</v>
      </c>
      <c r="BR34" s="132">
        <v>404.6096764548635</v>
      </c>
      <c r="BS34" s="132">
        <v>365.0613622149144</v>
      </c>
      <c r="BT34" s="132">
        <v>290.0209710929598</v>
      </c>
      <c r="BU34" s="132">
        <v>324.4989886354795</v>
      </c>
      <c r="BV34" s="132">
        <v>302.1896831667903</v>
      </c>
      <c r="BW34" s="132">
        <v>284.9506743955304</v>
      </c>
      <c r="BX34" s="132">
        <v>271.7679029822141</v>
      </c>
      <c r="BY34" s="132">
        <v>236.27582610020852</v>
      </c>
      <c r="BZ34" s="132">
        <v>184.55879978642898</v>
      </c>
      <c r="CA34" s="132">
        <v>197.74157119974532</v>
      </c>
      <c r="CB34" s="132">
        <v>166.30573167568323</v>
      </c>
      <c r="CC34" s="132">
        <v>155.15107894133862</v>
      </c>
      <c r="CD34" s="132">
        <v>151.09484158339515</v>
      </c>
      <c r="CE34" s="132">
        <v>140.9542481885364</v>
      </c>
      <c r="CF34" s="132">
        <v>104.44811196704497</v>
      </c>
      <c r="CG34" s="132">
        <v>88.22316253527099</v>
      </c>
      <c r="CH34" s="132">
        <v>84.1669251773275</v>
      </c>
      <c r="CI34" s="132">
        <v>91.2653405537286</v>
      </c>
      <c r="CJ34" s="132">
        <v>66.92791640606765</v>
      </c>
      <c r="CK34" s="132">
        <v>47.660788955836054</v>
      </c>
      <c r="CL34" s="132">
        <v>22.309305468689214</v>
      </c>
      <c r="CM34" s="132">
        <v>42.590492258406684</v>
      </c>
      <c r="CN34" s="132">
        <v>23.32336480817509</v>
      </c>
      <c r="CO34" s="132">
        <v>16.224949431773975</v>
      </c>
      <c r="CP34" s="132">
        <v>15.210890092288102</v>
      </c>
      <c r="CQ34" s="132">
        <v>9.126534055372861</v>
      </c>
      <c r="CR34" s="132">
        <v>5.0702966974293675</v>
      </c>
      <c r="CS34" s="132">
        <v>8.112474715886988</v>
      </c>
      <c r="CT34" s="132">
        <v>9.126534055372861</v>
      </c>
      <c r="CU34" s="132">
        <v>5.0702966974293675</v>
      </c>
      <c r="CV34" s="132">
        <v>4.056237357943494</v>
      </c>
      <c r="CW34" s="132">
        <v>2.028118678971747</v>
      </c>
      <c r="CX34" s="132">
        <v>0</v>
      </c>
      <c r="CY34" s="132">
        <v>0</v>
      </c>
      <c r="CZ34" s="132">
        <v>0</v>
      </c>
      <c r="DA34" s="132">
        <v>0</v>
      </c>
      <c r="DB34" s="132">
        <v>0</v>
      </c>
      <c r="DC34" s="132">
        <v>58307.999999999985</v>
      </c>
      <c r="DJ34" s="100" t="s">
        <v>40</v>
      </c>
      <c r="DK34" s="100" t="s">
        <v>40</v>
      </c>
      <c r="DL34" s="100" t="s">
        <v>40</v>
      </c>
      <c r="DM34" s="100" t="s">
        <v>40</v>
      </c>
      <c r="DN34" s="100" t="s">
        <v>40</v>
      </c>
      <c r="DO34" s="100" t="s">
        <v>40</v>
      </c>
      <c r="DP34" s="100" t="s">
        <v>40</v>
      </c>
      <c r="DQ34" s="100" t="s">
        <v>40</v>
      </c>
      <c r="DR34" s="100" t="s">
        <v>40</v>
      </c>
      <c r="DS34" s="100" t="s">
        <v>40</v>
      </c>
      <c r="DT34" s="100" t="s">
        <v>40</v>
      </c>
      <c r="DU34" s="100" t="s">
        <v>40</v>
      </c>
      <c r="DV34" s="100" t="s">
        <v>40</v>
      </c>
      <c r="DW34" s="100" t="s">
        <v>40</v>
      </c>
      <c r="DX34" s="100" t="s">
        <v>40</v>
      </c>
      <c r="DY34" s="100" t="s">
        <v>40</v>
      </c>
      <c r="DZ34" s="100" t="s">
        <v>40</v>
      </c>
      <c r="EA34" s="100" t="s">
        <v>40</v>
      </c>
      <c r="EB34" s="100" t="s">
        <v>40</v>
      </c>
      <c r="EC34" s="100" t="s">
        <v>40</v>
      </c>
      <c r="ED34" s="100" t="s">
        <v>40</v>
      </c>
      <c r="EE34" s="100" t="s">
        <v>40</v>
      </c>
      <c r="EF34" s="100" t="s">
        <v>40</v>
      </c>
      <c r="EG34" s="100" t="s">
        <v>40</v>
      </c>
      <c r="EH34" s="100" t="s">
        <v>40</v>
      </c>
      <c r="EI34" s="100" t="s">
        <v>40</v>
      </c>
      <c r="EJ34" s="100" t="s">
        <v>40</v>
      </c>
      <c r="EK34" s="100" t="s">
        <v>40</v>
      </c>
      <c r="EL34" s="100" t="s">
        <v>40</v>
      </c>
      <c r="EM34" s="100" t="s">
        <v>40</v>
      </c>
      <c r="EN34" s="100" t="s">
        <v>40</v>
      </c>
      <c r="EO34" s="100" t="s">
        <v>40</v>
      </c>
      <c r="EP34" s="100" t="s">
        <v>40</v>
      </c>
      <c r="EQ34" s="100" t="s">
        <v>40</v>
      </c>
      <c r="ER34" s="100" t="s">
        <v>40</v>
      </c>
      <c r="ES34" s="100" t="s">
        <v>40</v>
      </c>
      <c r="ET34" s="100" t="s">
        <v>40</v>
      </c>
      <c r="EU34" s="100" t="s">
        <v>40</v>
      </c>
      <c r="EV34" s="100" t="s">
        <v>40</v>
      </c>
      <c r="EW34" s="100" t="s">
        <v>40</v>
      </c>
      <c r="EX34" s="100" t="s">
        <v>40</v>
      </c>
      <c r="EY34" s="100" t="s">
        <v>40</v>
      </c>
      <c r="EZ34" s="100" t="s">
        <v>40</v>
      </c>
      <c r="FA34" s="100" t="s">
        <v>40</v>
      </c>
      <c r="FB34" s="100" t="s">
        <v>40</v>
      </c>
      <c r="FC34" s="100" t="s">
        <v>40</v>
      </c>
      <c r="FD34" s="100" t="s">
        <v>40</v>
      </c>
      <c r="FE34" s="100" t="s">
        <v>40</v>
      </c>
      <c r="FF34" s="100" t="s">
        <v>40</v>
      </c>
      <c r="FG34" s="100" t="s">
        <v>40</v>
      </c>
      <c r="FH34" s="100" t="s">
        <v>40</v>
      </c>
      <c r="FI34" s="100" t="s">
        <v>40</v>
      </c>
      <c r="FJ34" s="100" t="s">
        <v>40</v>
      </c>
      <c r="FK34" s="100" t="s">
        <v>40</v>
      </c>
      <c r="FL34" s="100" t="s">
        <v>40</v>
      </c>
      <c r="FM34" s="100" t="s">
        <v>40</v>
      </c>
      <c r="FN34" s="100" t="s">
        <v>40</v>
      </c>
      <c r="FO34" s="100" t="s">
        <v>40</v>
      </c>
      <c r="FP34" s="100" t="s">
        <v>40</v>
      </c>
      <c r="FQ34" s="100" t="s">
        <v>40</v>
      </c>
      <c r="FR34" s="100" t="s">
        <v>40</v>
      </c>
      <c r="FS34" s="100" t="s">
        <v>40</v>
      </c>
      <c r="FT34" s="100" t="s">
        <v>40</v>
      </c>
      <c r="FU34" s="100" t="s">
        <v>40</v>
      </c>
      <c r="FV34" s="100" t="s">
        <v>40</v>
      </c>
      <c r="FW34" s="100" t="s">
        <v>40</v>
      </c>
      <c r="FX34" s="100" t="s">
        <v>40</v>
      </c>
      <c r="FY34" s="100" t="s">
        <v>40</v>
      </c>
      <c r="FZ34" s="100" t="s">
        <v>40</v>
      </c>
      <c r="GA34" s="100" t="s">
        <v>40</v>
      </c>
      <c r="GB34" s="100" t="s">
        <v>40</v>
      </c>
      <c r="GC34" s="100" t="s">
        <v>40</v>
      </c>
      <c r="GD34" s="100" t="s">
        <v>40</v>
      </c>
      <c r="GE34" s="100" t="s">
        <v>40</v>
      </c>
      <c r="GF34" s="100" t="s">
        <v>40</v>
      </c>
      <c r="GG34" s="100" t="s">
        <v>40</v>
      </c>
      <c r="GH34" s="100" t="s">
        <v>40</v>
      </c>
      <c r="GI34" s="100" t="s">
        <v>40</v>
      </c>
      <c r="GJ34" s="100" t="s">
        <v>40</v>
      </c>
    </row>
    <row r="35" spans="2:107" ht="20.25" customHeight="1">
      <c r="B35" s="110"/>
      <c r="C35" s="111"/>
      <c r="D35" s="109" t="s">
        <v>37</v>
      </c>
      <c r="E35" s="132">
        <v>572.7471535684532</v>
      </c>
      <c r="F35" s="132">
        <v>598.0005554012774</v>
      </c>
      <c r="G35" s="132">
        <v>636.3857261871702</v>
      </c>
      <c r="H35" s="132">
        <v>678.8114412663149</v>
      </c>
      <c r="I35" s="132">
        <v>591.9397389613996</v>
      </c>
      <c r="J35" s="132">
        <v>692.9533462926964</v>
      </c>
      <c r="K35" s="132">
        <v>700.0242988058873</v>
      </c>
      <c r="L35" s="132">
        <v>620.2235490141627</v>
      </c>
      <c r="M35" s="132">
        <v>690.9330741460706</v>
      </c>
      <c r="N35" s="132">
        <v>700.0242988058873</v>
      </c>
      <c r="O35" s="132">
        <v>731.3385170785892</v>
      </c>
      <c r="P35" s="132">
        <v>777.8047764509859</v>
      </c>
      <c r="Q35" s="132">
        <v>892.9602888086642</v>
      </c>
      <c r="R35" s="132">
        <v>928.3150513746182</v>
      </c>
      <c r="S35" s="132">
        <v>905.0819216884199</v>
      </c>
      <c r="T35" s="132">
        <v>913.4459432596536</v>
      </c>
      <c r="U35" s="132">
        <v>929.6849822509364</v>
      </c>
      <c r="V35" s="132">
        <v>919.5355828813847</v>
      </c>
      <c r="W35" s="132">
        <v>881.9828052140433</v>
      </c>
      <c r="X35" s="132">
        <v>870.8184659075365</v>
      </c>
      <c r="Y35" s="132">
        <v>898.2218442053261</v>
      </c>
      <c r="Z35" s="132">
        <v>810.9370096271814</v>
      </c>
      <c r="AA35" s="132">
        <v>752.0704932837815</v>
      </c>
      <c r="AB35" s="132">
        <v>841.3852077358365</v>
      </c>
      <c r="AC35" s="132">
        <v>832.25074830324</v>
      </c>
      <c r="AD35" s="132">
        <v>842.4001476727917</v>
      </c>
      <c r="AE35" s="132">
        <v>910.4011234487881</v>
      </c>
      <c r="AF35" s="132">
        <v>896.1919643314158</v>
      </c>
      <c r="AG35" s="132">
        <v>858.6391866640744</v>
      </c>
      <c r="AH35" s="132">
        <v>948.9688410530846</v>
      </c>
      <c r="AI35" s="132">
        <v>907.3563036379226</v>
      </c>
      <c r="AJ35" s="132">
        <v>936.7895618096226</v>
      </c>
      <c r="AK35" s="132">
        <v>882.9977451509985</v>
      </c>
      <c r="AL35" s="132">
        <v>928.6700423139812</v>
      </c>
      <c r="AM35" s="132">
        <v>1056.5524743703327</v>
      </c>
      <c r="AN35" s="132">
        <v>1022.0445165138569</v>
      </c>
      <c r="AO35" s="132">
        <v>1135.717789452836</v>
      </c>
      <c r="AP35" s="132">
        <v>986.5216187204259</v>
      </c>
      <c r="AQ35" s="132">
        <v>1106.284531281136</v>
      </c>
      <c r="AR35" s="132">
        <v>1089.0305523528982</v>
      </c>
      <c r="AS35" s="132">
        <v>1055.5375344333775</v>
      </c>
      <c r="AT35" s="132">
        <v>1010.88017720735</v>
      </c>
      <c r="AU35" s="132">
        <v>1060.6122341181533</v>
      </c>
      <c r="AV35" s="132">
        <v>967.2377599182777</v>
      </c>
      <c r="AW35" s="132">
        <v>957.088360548726</v>
      </c>
      <c r="AX35" s="132">
        <v>926.6401624400709</v>
      </c>
      <c r="AY35" s="132">
        <v>982.4618589726052</v>
      </c>
      <c r="AZ35" s="132">
        <v>891.1172646466399</v>
      </c>
      <c r="BA35" s="132">
        <v>799.7726703206745</v>
      </c>
      <c r="BB35" s="132">
        <v>779.4738715815711</v>
      </c>
      <c r="BC35" s="132">
        <v>693.2039769403816</v>
      </c>
      <c r="BD35" s="132">
        <v>808.9071297532711</v>
      </c>
      <c r="BE35" s="132">
        <v>692.1890370034264</v>
      </c>
      <c r="BF35" s="132">
        <v>754.1003731576918</v>
      </c>
      <c r="BG35" s="132">
        <v>775.4141118337504</v>
      </c>
      <c r="BH35" s="132">
        <v>686.0993973816954</v>
      </c>
      <c r="BI35" s="132">
        <v>646.5167398404437</v>
      </c>
      <c r="BJ35" s="132">
        <v>625.2030011643851</v>
      </c>
      <c r="BK35" s="132">
        <v>647.531679777399</v>
      </c>
      <c r="BL35" s="132">
        <v>589.6801033709542</v>
      </c>
      <c r="BM35" s="132">
        <v>610.122188281033</v>
      </c>
      <c r="BN35" s="132">
        <v>575.7775617883921</v>
      </c>
      <c r="BO35" s="132">
        <v>479.81463482366007</v>
      </c>
      <c r="BP35" s="132">
        <v>546.483615662316</v>
      </c>
      <c r="BQ35" s="132">
        <v>496.98694806998054</v>
      </c>
      <c r="BR35" s="132">
        <v>460.6220494307137</v>
      </c>
      <c r="BS35" s="132">
        <v>454.5612329908359</v>
      </c>
      <c r="BT35" s="132">
        <v>423.24701471813387</v>
      </c>
      <c r="BU35" s="132">
        <v>384.8618439322411</v>
      </c>
      <c r="BV35" s="132">
        <v>337.3854484865315</v>
      </c>
      <c r="BW35" s="132">
        <v>308.0915023604554</v>
      </c>
      <c r="BX35" s="132">
        <v>356.5780338794779</v>
      </c>
      <c r="BY35" s="132">
        <v>305.0610941405165</v>
      </c>
      <c r="BZ35" s="132">
        <v>238.3921133018606</v>
      </c>
      <c r="CA35" s="132">
        <v>264.6556512079978</v>
      </c>
      <c r="CB35" s="132">
        <v>224.25020827547903</v>
      </c>
      <c r="CC35" s="132">
        <v>221.21980005554013</v>
      </c>
      <c r="CD35" s="132">
        <v>241.4225215217995</v>
      </c>
      <c r="CE35" s="132">
        <v>203.0373507359067</v>
      </c>
      <c r="CF35" s="132">
        <v>139.39877811718966</v>
      </c>
      <c r="CG35" s="132">
        <v>146.46973063038044</v>
      </c>
      <c r="CH35" s="132">
        <v>117.17578450430436</v>
      </c>
      <c r="CI35" s="132">
        <v>141.41905026381562</v>
      </c>
      <c r="CJ35" s="132">
        <v>86.8717023049153</v>
      </c>
      <c r="CK35" s="132">
        <v>74.75006942515968</v>
      </c>
      <c r="CL35" s="132">
        <v>73.73993335184672</v>
      </c>
      <c r="CM35" s="132">
        <v>67.6791169119689</v>
      </c>
      <c r="CN35" s="132">
        <v>39.395306859205775</v>
      </c>
      <c r="CO35" s="132">
        <v>37.37503471257984</v>
      </c>
      <c r="CP35" s="132">
        <v>25.253401832824217</v>
      </c>
      <c r="CQ35" s="132">
        <v>27.27367397945015</v>
      </c>
      <c r="CR35" s="132">
        <v>8.08108858650375</v>
      </c>
      <c r="CS35" s="132">
        <v>12.121632879755623</v>
      </c>
      <c r="CT35" s="132">
        <v>8.08108858650375</v>
      </c>
      <c r="CU35" s="132">
        <v>3.0304082199389057</v>
      </c>
      <c r="CV35" s="132">
        <v>2.0202721466259375</v>
      </c>
      <c r="CW35" s="132">
        <v>6.0608164398778115</v>
      </c>
      <c r="CX35" s="132">
        <v>2.0202721466259375</v>
      </c>
      <c r="CY35" s="132">
        <v>2.0202721466259375</v>
      </c>
      <c r="CZ35" s="132">
        <v>3.0304082199389057</v>
      </c>
      <c r="DA35" s="132">
        <v>3.0304082199389057</v>
      </c>
      <c r="DB35" s="132">
        <v>2.0202721466259375</v>
      </c>
      <c r="DC35" s="132">
        <v>58386.99999999997</v>
      </c>
    </row>
    <row r="36" spans="2:107" ht="20.25" customHeight="1">
      <c r="B36" s="112"/>
      <c r="C36" s="113"/>
      <c r="D36" s="109" t="s">
        <v>38</v>
      </c>
      <c r="E36" s="132">
        <f>SUM(E34:E35)</f>
        <v>1150.6714248365952</v>
      </c>
      <c r="F36" s="132">
        <f aca="true" t="shared" si="20" ref="F36:BQ36">SUM(F34:F35)</f>
        <v>1231.6894493356435</v>
      </c>
      <c r="G36" s="132">
        <f t="shared" si="20"/>
        <v>1271.0885223518312</v>
      </c>
      <c r="H36" s="132">
        <f t="shared" si="20"/>
        <v>1354.0703266427754</v>
      </c>
      <c r="I36" s="132">
        <f t="shared" si="20"/>
        <v>1296.6017890164148</v>
      </c>
      <c r="J36" s="132">
        <f t="shared" si="20"/>
        <v>1410.7961253415465</v>
      </c>
      <c r="K36" s="132">
        <f t="shared" si="20"/>
        <v>1416.8531756244422</v>
      </c>
      <c r="L36" s="132">
        <f t="shared" si="20"/>
        <v>1287.3712165482634</v>
      </c>
      <c r="M36" s="132">
        <f t="shared" si="20"/>
        <v>1380.3865907466609</v>
      </c>
      <c r="N36" s="132">
        <f t="shared" si="20"/>
        <v>1423.950491236507</v>
      </c>
      <c r="O36" s="132">
        <f t="shared" si="20"/>
        <v>1545.5020080054628</v>
      </c>
      <c r="P36" s="132">
        <f t="shared" si="20"/>
        <v>1642.6633788926088</v>
      </c>
      <c r="Q36" s="132">
        <f t="shared" si="20"/>
        <v>1888.6122789583403</v>
      </c>
      <c r="R36" s="132">
        <f t="shared" si="20"/>
        <v>1854.00778763394</v>
      </c>
      <c r="S36" s="132">
        <f t="shared" si="20"/>
        <v>1915.9424452925207</v>
      </c>
      <c r="T36" s="132">
        <f t="shared" si="20"/>
        <v>1904.1582347231688</v>
      </c>
      <c r="U36" s="132">
        <f t="shared" si="20"/>
        <v>1888.7679420611366</v>
      </c>
      <c r="V36" s="132">
        <f t="shared" si="20"/>
        <v>1895.9636600498543</v>
      </c>
      <c r="W36" s="132">
        <f t="shared" si="20"/>
        <v>1831.8830558345712</v>
      </c>
      <c r="X36" s="132">
        <f t="shared" si="20"/>
        <v>1822.759318570214</v>
      </c>
      <c r="Y36" s="132">
        <f t="shared" si="20"/>
        <v>1871.5890183105716</v>
      </c>
      <c r="Z36" s="132">
        <f t="shared" si="20"/>
        <v>1625.1372244447766</v>
      </c>
      <c r="AA36" s="132">
        <f t="shared" si="20"/>
        <v>1475.4639172257303</v>
      </c>
      <c r="AB36" s="132">
        <f t="shared" si="20"/>
        <v>1658.646325616656</v>
      </c>
      <c r="AC36" s="132">
        <f t="shared" si="20"/>
        <v>1804.597621387411</v>
      </c>
      <c r="AD36" s="132">
        <f t="shared" si="20"/>
        <v>1766.7928727664525</v>
      </c>
      <c r="AE36" s="132">
        <f t="shared" si="20"/>
        <v>1807.2457209734325</v>
      </c>
      <c r="AF36" s="132">
        <f t="shared" si="20"/>
        <v>1799.1583679825085</v>
      </c>
      <c r="AG36" s="132">
        <f t="shared" si="20"/>
        <v>1766.7070954205406</v>
      </c>
      <c r="AH36" s="132">
        <f t="shared" si="20"/>
        <v>1993.757086633558</v>
      </c>
      <c r="AI36" s="132">
        <f t="shared" si="20"/>
        <v>1903.1701002068112</v>
      </c>
      <c r="AJ36" s="132">
        <f t="shared" si="20"/>
        <v>1940.7657665471086</v>
      </c>
      <c r="AK36" s="132">
        <f t="shared" si="20"/>
        <v>1860.4461233405427</v>
      </c>
      <c r="AL36" s="132">
        <f t="shared" si="20"/>
        <v>2003.0470175056203</v>
      </c>
      <c r="AM36" s="132">
        <f t="shared" si="20"/>
        <v>2075.833194423939</v>
      </c>
      <c r="AN36" s="132">
        <f t="shared" si="20"/>
        <v>2032.142527377791</v>
      </c>
      <c r="AO36" s="132">
        <f t="shared" si="20"/>
        <v>2207.033861581251</v>
      </c>
      <c r="AP36" s="132">
        <f t="shared" si="20"/>
        <v>2051.7158847223927</v>
      </c>
      <c r="AQ36" s="132">
        <f t="shared" si="20"/>
        <v>2241.879567737256</v>
      </c>
      <c r="AR36" s="132">
        <f t="shared" si="20"/>
        <v>2112.3924764908033</v>
      </c>
      <c r="AS36" s="132">
        <f t="shared" si="20"/>
        <v>2159.5032392361823</v>
      </c>
      <c r="AT36" s="132">
        <f t="shared" si="20"/>
        <v>2071.993239125018</v>
      </c>
      <c r="AU36" s="132">
        <f t="shared" si="20"/>
        <v>2132.9486072676427</v>
      </c>
      <c r="AV36" s="132">
        <f t="shared" si="20"/>
        <v>1958.9703524028675</v>
      </c>
      <c r="AW36" s="132">
        <f t="shared" si="20"/>
        <v>1888.6231927899098</v>
      </c>
      <c r="AX36" s="132">
        <f t="shared" si="20"/>
        <v>1900.0073365453163</v>
      </c>
      <c r="AY36" s="132">
        <f t="shared" si="20"/>
        <v>1929.301206529909</v>
      </c>
      <c r="AZ36" s="132">
        <f t="shared" si="20"/>
        <v>1766.5355407287161</v>
      </c>
      <c r="BA36" s="132">
        <f t="shared" si="20"/>
        <v>1577.2420483795813</v>
      </c>
      <c r="BB36" s="132">
        <f t="shared" si="20"/>
        <v>1576.328969040897</v>
      </c>
      <c r="BC36" s="132">
        <f t="shared" si="20"/>
        <v>1467.6124519360644</v>
      </c>
      <c r="BD36" s="132">
        <f t="shared" si="20"/>
        <v>1612.9043343601197</v>
      </c>
      <c r="BE36" s="132">
        <f t="shared" si="20"/>
        <v>1374.770420102388</v>
      </c>
      <c r="BF36" s="132">
        <f t="shared" si="20"/>
        <v>1492.7983124157608</v>
      </c>
      <c r="BG36" s="132">
        <f t="shared" si="20"/>
        <v>1502.888739859998</v>
      </c>
      <c r="BH36" s="132">
        <f t="shared" si="20"/>
        <v>1346.2341580170141</v>
      </c>
      <c r="BI36" s="132">
        <f t="shared" si="20"/>
        <v>1258.6973524852524</v>
      </c>
      <c r="BJ36" s="132">
        <f t="shared" si="20"/>
        <v>1254.7287311674631</v>
      </c>
      <c r="BK36" s="132">
        <f t="shared" si="20"/>
        <v>1257.6716903800582</v>
      </c>
      <c r="BL36" s="132">
        <f t="shared" si="20"/>
        <v>1138.6020527091325</v>
      </c>
      <c r="BM36" s="132">
        <f t="shared" si="20"/>
        <v>1144.5314601900882</v>
      </c>
      <c r="BN36" s="132">
        <f t="shared" si="20"/>
        <v>1097.0040622841311</v>
      </c>
      <c r="BO36" s="132">
        <f t="shared" si="20"/>
        <v>934.1132189133314</v>
      </c>
      <c r="BP36" s="132">
        <f t="shared" si="20"/>
        <v>965.2901228699817</v>
      </c>
      <c r="BQ36" s="132">
        <f t="shared" si="20"/>
        <v>902.61068386433</v>
      </c>
      <c r="BR36" s="132">
        <f aca="true" t="shared" si="21" ref="BR36:DA36">SUM(BR34:BR35)</f>
        <v>865.2317258855771</v>
      </c>
      <c r="BS36" s="132">
        <f t="shared" si="21"/>
        <v>819.6225952057503</v>
      </c>
      <c r="BT36" s="132">
        <f t="shared" si="21"/>
        <v>713.2679858110937</v>
      </c>
      <c r="BU36" s="132">
        <f t="shared" si="21"/>
        <v>709.3608325677205</v>
      </c>
      <c r="BV36" s="132">
        <f t="shared" si="21"/>
        <v>639.5751316533218</v>
      </c>
      <c r="BW36" s="132">
        <f t="shared" si="21"/>
        <v>593.0421767559858</v>
      </c>
      <c r="BX36" s="132">
        <f t="shared" si="21"/>
        <v>628.345936861692</v>
      </c>
      <c r="BY36" s="132">
        <f t="shared" si="21"/>
        <v>541.336920240725</v>
      </c>
      <c r="BZ36" s="132">
        <f t="shared" si="21"/>
        <v>422.95091308828955</v>
      </c>
      <c r="CA36" s="132">
        <f t="shared" si="21"/>
        <v>462.39722240774313</v>
      </c>
      <c r="CB36" s="132">
        <f t="shared" si="21"/>
        <v>390.55593995116226</v>
      </c>
      <c r="CC36" s="132">
        <f t="shared" si="21"/>
        <v>376.3708789968788</v>
      </c>
      <c r="CD36" s="132">
        <f t="shared" si="21"/>
        <v>392.51736310519465</v>
      </c>
      <c r="CE36" s="132">
        <f t="shared" si="21"/>
        <v>343.9915989244431</v>
      </c>
      <c r="CF36" s="132">
        <f t="shared" si="21"/>
        <v>243.84689008423464</v>
      </c>
      <c r="CG36" s="132">
        <f t="shared" si="21"/>
        <v>234.6928931656514</v>
      </c>
      <c r="CH36" s="132">
        <f t="shared" si="21"/>
        <v>201.34270968163185</v>
      </c>
      <c r="CI36" s="132">
        <f t="shared" si="21"/>
        <v>232.68439081754423</v>
      </c>
      <c r="CJ36" s="132">
        <f t="shared" si="21"/>
        <v>153.79961871098294</v>
      </c>
      <c r="CK36" s="132">
        <f t="shared" si="21"/>
        <v>122.41085838099573</v>
      </c>
      <c r="CL36" s="132">
        <f t="shared" si="21"/>
        <v>96.04923882053593</v>
      </c>
      <c r="CM36" s="132">
        <f t="shared" si="21"/>
        <v>110.26960917037559</v>
      </c>
      <c r="CN36" s="132">
        <f t="shared" si="21"/>
        <v>62.71867166738086</v>
      </c>
      <c r="CO36" s="132">
        <f t="shared" si="21"/>
        <v>53.59998414435381</v>
      </c>
      <c r="CP36" s="132">
        <f t="shared" si="21"/>
        <v>40.46429192511232</v>
      </c>
      <c r="CQ36" s="132">
        <f t="shared" si="21"/>
        <v>36.40020803482301</v>
      </c>
      <c r="CR36" s="132">
        <f t="shared" si="21"/>
        <v>13.151385283933116</v>
      </c>
      <c r="CS36" s="132">
        <f t="shared" si="21"/>
        <v>20.234107595642612</v>
      </c>
      <c r="CT36" s="132">
        <f t="shared" si="21"/>
        <v>17.20762264187661</v>
      </c>
      <c r="CU36" s="132">
        <f t="shared" si="21"/>
        <v>8.100704917368272</v>
      </c>
      <c r="CV36" s="132">
        <f t="shared" si="21"/>
        <v>6.076509504569431</v>
      </c>
      <c r="CW36" s="132">
        <f t="shared" si="21"/>
        <v>8.088935118849559</v>
      </c>
      <c r="CX36" s="132">
        <f t="shared" si="21"/>
        <v>2.0202721466259375</v>
      </c>
      <c r="CY36" s="132">
        <f t="shared" si="21"/>
        <v>2.0202721466259375</v>
      </c>
      <c r="CZ36" s="132">
        <f t="shared" si="21"/>
        <v>3.0304082199389057</v>
      </c>
      <c r="DA36" s="132">
        <f t="shared" si="21"/>
        <v>3.0304082199389057</v>
      </c>
      <c r="DB36" s="132">
        <f>SUM(DB35:DB35)</f>
        <v>2.0202721466259375</v>
      </c>
      <c r="DC36" s="132">
        <f>SUM(E36:DB36)</f>
        <v>116694.99999999997</v>
      </c>
    </row>
    <row r="37" spans="2:192" ht="20.25" customHeight="1">
      <c r="B37" s="106">
        <v>12</v>
      </c>
      <c r="C37" s="107" t="s">
        <v>72</v>
      </c>
      <c r="D37" s="109" t="s">
        <v>36</v>
      </c>
      <c r="E37" s="132">
        <v>112.41642888024211</v>
      </c>
      <c r="F37" s="132">
        <v>93.34578469520103</v>
      </c>
      <c r="G37" s="132">
        <v>108.40155642023346</v>
      </c>
      <c r="H37" s="132">
        <v>111.41271076523995</v>
      </c>
      <c r="I37" s="132">
        <v>127.47220060527454</v>
      </c>
      <c r="J37" s="132">
        <v>126.46848249027238</v>
      </c>
      <c r="K37" s="132">
        <v>158.58746217034155</v>
      </c>
      <c r="L37" s="132">
        <v>131.48707306528317</v>
      </c>
      <c r="M37" s="132">
        <v>133.49450929528751</v>
      </c>
      <c r="N37" s="132">
        <v>155.57630782533505</v>
      </c>
      <c r="O37" s="132">
        <v>155.57630782533505</v>
      </c>
      <c r="P37" s="132">
        <v>155.57630782533505</v>
      </c>
      <c r="Q37" s="132">
        <v>173.64323389537398</v>
      </c>
      <c r="R37" s="132">
        <v>170.63207955036748</v>
      </c>
      <c r="S37" s="132">
        <v>177.6581063553826</v>
      </c>
      <c r="T37" s="132">
        <v>203.7037835050196</v>
      </c>
      <c r="U37" s="132">
        <v>201.6768801865617</v>
      </c>
      <c r="V37" s="132">
        <v>197.62307354964588</v>
      </c>
      <c r="W37" s="132">
        <v>202.69033184579067</v>
      </c>
      <c r="X37" s="132">
        <v>182.42129866121158</v>
      </c>
      <c r="Y37" s="132">
        <v>170.25987875046414</v>
      </c>
      <c r="Z37" s="132">
        <v>133.77561901822185</v>
      </c>
      <c r="AA37" s="132">
        <v>161.13881381740356</v>
      </c>
      <c r="AB37" s="132">
        <v>151.00429722511404</v>
      </c>
      <c r="AC37" s="132">
        <v>170.25987875046414</v>
      </c>
      <c r="AD37" s="132">
        <v>208.7710418011644</v>
      </c>
      <c r="AE37" s="132">
        <v>199.6499768681038</v>
      </c>
      <c r="AF37" s="132">
        <v>173.300233728151</v>
      </c>
      <c r="AG37" s="132">
        <v>204.71723516424856</v>
      </c>
      <c r="AH37" s="132">
        <v>211.81139677885125</v>
      </c>
      <c r="AI37" s="132">
        <v>222.95936503036972</v>
      </c>
      <c r="AJ37" s="132">
        <v>218.9055583934539</v>
      </c>
      <c r="AK37" s="132">
        <v>229.04007498574344</v>
      </c>
      <c r="AL37" s="132">
        <v>222.95936503036972</v>
      </c>
      <c r="AM37" s="132">
        <v>216.878655074996</v>
      </c>
      <c r="AN37" s="132">
        <v>211.81139677885125</v>
      </c>
      <c r="AO37" s="132">
        <v>251.3360114887804</v>
      </c>
      <c r="AP37" s="132">
        <v>223.9728166895987</v>
      </c>
      <c r="AQ37" s="132">
        <v>260.457076421841</v>
      </c>
      <c r="AR37" s="132">
        <v>254.37636646646726</v>
      </c>
      <c r="AS37" s="132">
        <v>219.91901005268286</v>
      </c>
      <c r="AT37" s="132">
        <v>219.91901005268286</v>
      </c>
      <c r="AU37" s="132">
        <v>233.09388162265924</v>
      </c>
      <c r="AV37" s="132">
        <v>195.59617023118798</v>
      </c>
      <c r="AW37" s="132">
        <v>222.95936503036972</v>
      </c>
      <c r="AX37" s="132">
        <v>189.51546027581426</v>
      </c>
      <c r="AY37" s="132">
        <v>183.43475032044054</v>
      </c>
      <c r="AZ37" s="132">
        <v>186.4751052981274</v>
      </c>
      <c r="BA37" s="132">
        <v>155.05810386202984</v>
      </c>
      <c r="BB37" s="132">
        <v>155.05810386202984</v>
      </c>
      <c r="BC37" s="132">
        <v>144.92358726974032</v>
      </c>
      <c r="BD37" s="132">
        <v>141.88323229205346</v>
      </c>
      <c r="BE37" s="132">
        <v>122.62765076670334</v>
      </c>
      <c r="BF37" s="132">
        <v>147.96394224742718</v>
      </c>
      <c r="BG37" s="132">
        <v>165.19262045431938</v>
      </c>
      <c r="BH37" s="132">
        <v>108.439327537498</v>
      </c>
      <c r="BI37" s="132">
        <v>106.41242421904009</v>
      </c>
      <c r="BJ37" s="132">
        <v>89.18374601214789</v>
      </c>
      <c r="BK37" s="132">
        <v>143.91013561051136</v>
      </c>
      <c r="BL37" s="132">
        <v>112.49313417441381</v>
      </c>
      <c r="BM37" s="132">
        <v>127.47220060527454</v>
      </c>
      <c r="BN37" s="132">
        <v>90.33463035019456</v>
      </c>
      <c r="BO37" s="132">
        <v>96.35693904020752</v>
      </c>
      <c r="BP37" s="132">
        <v>92.34206658019887</v>
      </c>
      <c r="BQ37" s="132">
        <v>91.33834846519672</v>
      </c>
      <c r="BR37" s="132">
        <v>93.34578469520103</v>
      </c>
      <c r="BS37" s="132">
        <v>75.27885862516213</v>
      </c>
      <c r="BT37" s="132">
        <v>62.230523130134024</v>
      </c>
      <c r="BU37" s="132">
        <v>70.26026805015132</v>
      </c>
      <c r="BV37" s="132">
        <v>48.17846952010376</v>
      </c>
      <c r="BW37" s="132">
        <v>63.23424124513619</v>
      </c>
      <c r="BX37" s="132">
        <v>38.141288370082144</v>
      </c>
      <c r="BY37" s="132">
        <v>47.1747514051016</v>
      </c>
      <c r="BZ37" s="132">
        <v>38.141288370082144</v>
      </c>
      <c r="CA37" s="132">
        <v>29.10782533506269</v>
      </c>
      <c r="CB37" s="132">
        <v>32.118979680069174</v>
      </c>
      <c r="CC37" s="132">
        <v>29.10782533506269</v>
      </c>
      <c r="CD37" s="132">
        <v>31.115261565067012</v>
      </c>
      <c r="CE37" s="132">
        <v>19.070644185041072</v>
      </c>
      <c r="CF37" s="132">
        <v>25.092952875054042</v>
      </c>
      <c r="CG37" s="132">
        <v>15.055771725032425</v>
      </c>
      <c r="CH37" s="132">
        <v>5.018590575010808</v>
      </c>
      <c r="CI37" s="132">
        <v>8.029744920017293</v>
      </c>
      <c r="CJ37" s="132">
        <v>8.029744920017293</v>
      </c>
      <c r="CK37" s="132">
        <v>5.018590575010808</v>
      </c>
      <c r="CL37" s="132">
        <v>1.0037181150021617</v>
      </c>
      <c r="CM37" s="132">
        <v>5.018590575010808</v>
      </c>
      <c r="CN37" s="132">
        <v>4.014872460008647</v>
      </c>
      <c r="CO37" s="132">
        <v>3.011154345006485</v>
      </c>
      <c r="CP37" s="132">
        <v>1.0037181150021617</v>
      </c>
      <c r="CQ37" s="132">
        <v>2.0074362300043234</v>
      </c>
      <c r="CR37" s="132">
        <v>4.014872460008647</v>
      </c>
      <c r="CS37" s="132">
        <v>2.0074362300043234</v>
      </c>
      <c r="CT37" s="132">
        <v>3.011154345006485</v>
      </c>
      <c r="CU37" s="132">
        <v>1.0037181150021617</v>
      </c>
      <c r="CV37" s="132">
        <v>0</v>
      </c>
      <c r="CW37" s="132">
        <v>0</v>
      </c>
      <c r="CX37" s="132">
        <v>0</v>
      </c>
      <c r="CY37" s="132">
        <v>0</v>
      </c>
      <c r="CZ37" s="132">
        <v>0</v>
      </c>
      <c r="DA37" s="132">
        <v>0</v>
      </c>
      <c r="DB37" s="132">
        <v>0</v>
      </c>
      <c r="DC37" s="132">
        <v>11688</v>
      </c>
      <c r="DI37" s="42" t="s">
        <v>40</v>
      </c>
      <c r="DJ37" s="100" t="s">
        <v>40</v>
      </c>
      <c r="DK37" s="100" t="s">
        <v>40</v>
      </c>
      <c r="DL37" s="100" t="s">
        <v>40</v>
      </c>
      <c r="DM37" s="100" t="s">
        <v>40</v>
      </c>
      <c r="DN37" s="100" t="s">
        <v>40</v>
      </c>
      <c r="DO37" s="100" t="s">
        <v>40</v>
      </c>
      <c r="DP37" s="100" t="s">
        <v>40</v>
      </c>
      <c r="DQ37" s="100" t="s">
        <v>40</v>
      </c>
      <c r="DR37" s="100" t="s">
        <v>40</v>
      </c>
      <c r="DS37" s="100" t="s">
        <v>40</v>
      </c>
      <c r="DT37" s="100" t="s">
        <v>40</v>
      </c>
      <c r="DU37" s="100" t="s">
        <v>40</v>
      </c>
      <c r="DV37" s="100" t="s">
        <v>40</v>
      </c>
      <c r="DW37" s="100" t="s">
        <v>40</v>
      </c>
      <c r="DX37" s="100" t="s">
        <v>40</v>
      </c>
      <c r="DY37" s="100" t="s">
        <v>40</v>
      </c>
      <c r="DZ37" s="100" t="s">
        <v>40</v>
      </c>
      <c r="EA37" s="100" t="s">
        <v>40</v>
      </c>
      <c r="EB37" s="100" t="s">
        <v>40</v>
      </c>
      <c r="EC37" s="100" t="s">
        <v>40</v>
      </c>
      <c r="ED37" s="100" t="s">
        <v>40</v>
      </c>
      <c r="EE37" s="100" t="s">
        <v>40</v>
      </c>
      <c r="EF37" s="100" t="s">
        <v>40</v>
      </c>
      <c r="EG37" s="100" t="s">
        <v>40</v>
      </c>
      <c r="EH37" s="100" t="s">
        <v>40</v>
      </c>
      <c r="EI37" s="100" t="s">
        <v>40</v>
      </c>
      <c r="EJ37" s="100" t="s">
        <v>40</v>
      </c>
      <c r="EK37" s="100" t="s">
        <v>40</v>
      </c>
      <c r="EL37" s="100" t="s">
        <v>40</v>
      </c>
      <c r="EM37" s="100" t="s">
        <v>40</v>
      </c>
      <c r="EN37" s="100" t="s">
        <v>40</v>
      </c>
      <c r="EO37" s="100" t="s">
        <v>40</v>
      </c>
      <c r="EP37" s="100" t="s">
        <v>40</v>
      </c>
      <c r="EQ37" s="100" t="s">
        <v>40</v>
      </c>
      <c r="ER37" s="100" t="s">
        <v>40</v>
      </c>
      <c r="ES37" s="100" t="s">
        <v>40</v>
      </c>
      <c r="ET37" s="100" t="s">
        <v>40</v>
      </c>
      <c r="EU37" s="100" t="s">
        <v>40</v>
      </c>
      <c r="EV37" s="100" t="s">
        <v>40</v>
      </c>
      <c r="EW37" s="100" t="s">
        <v>40</v>
      </c>
      <c r="EX37" s="100" t="s">
        <v>40</v>
      </c>
      <c r="EY37" s="100" t="s">
        <v>40</v>
      </c>
      <c r="EZ37" s="100" t="s">
        <v>40</v>
      </c>
      <c r="FA37" s="100" t="s">
        <v>40</v>
      </c>
      <c r="FB37" s="100" t="s">
        <v>40</v>
      </c>
      <c r="FC37" s="100" t="s">
        <v>40</v>
      </c>
      <c r="FD37" s="100" t="s">
        <v>40</v>
      </c>
      <c r="FE37" s="100" t="s">
        <v>40</v>
      </c>
      <c r="FF37" s="100" t="s">
        <v>40</v>
      </c>
      <c r="FG37" s="100" t="s">
        <v>40</v>
      </c>
      <c r="FH37" s="100" t="s">
        <v>40</v>
      </c>
      <c r="FI37" s="100" t="s">
        <v>40</v>
      </c>
      <c r="FJ37" s="100" t="s">
        <v>40</v>
      </c>
      <c r="FK37" s="100" t="s">
        <v>40</v>
      </c>
      <c r="FL37" s="100" t="s">
        <v>40</v>
      </c>
      <c r="FM37" s="100" t="s">
        <v>40</v>
      </c>
      <c r="FN37" s="100" t="s">
        <v>40</v>
      </c>
      <c r="FO37" s="100" t="s">
        <v>40</v>
      </c>
      <c r="FP37" s="100" t="s">
        <v>40</v>
      </c>
      <c r="FQ37" s="100" t="s">
        <v>40</v>
      </c>
      <c r="FR37" s="100" t="s">
        <v>40</v>
      </c>
      <c r="FS37" s="100" t="s">
        <v>40</v>
      </c>
      <c r="FT37" s="100" t="s">
        <v>40</v>
      </c>
      <c r="FU37" s="100" t="s">
        <v>40</v>
      </c>
      <c r="FV37" s="100" t="s">
        <v>40</v>
      </c>
      <c r="FW37" s="100" t="s">
        <v>40</v>
      </c>
      <c r="FX37" s="100" t="s">
        <v>40</v>
      </c>
      <c r="FY37" s="100" t="s">
        <v>40</v>
      </c>
      <c r="FZ37" s="100" t="s">
        <v>40</v>
      </c>
      <c r="GA37" s="100" t="s">
        <v>40</v>
      </c>
      <c r="GB37" s="100" t="s">
        <v>40</v>
      </c>
      <c r="GC37" s="100" t="s">
        <v>40</v>
      </c>
      <c r="GD37" s="100" t="s">
        <v>40</v>
      </c>
      <c r="GE37" s="100" t="s">
        <v>40</v>
      </c>
      <c r="GF37" s="100" t="s">
        <v>40</v>
      </c>
      <c r="GG37" s="100" t="s">
        <v>40</v>
      </c>
      <c r="GH37" s="100" t="s">
        <v>40</v>
      </c>
      <c r="GI37" s="100" t="s">
        <v>40</v>
      </c>
      <c r="GJ37" s="100" t="s">
        <v>40</v>
      </c>
    </row>
    <row r="38" spans="2:256" ht="20.25" customHeight="1">
      <c r="B38" s="110"/>
      <c r="C38" s="111"/>
      <c r="D38" s="109" t="s">
        <v>37</v>
      </c>
      <c r="E38" s="132">
        <v>104.17012483857081</v>
      </c>
      <c r="F38" s="132">
        <v>116.18975462763667</v>
      </c>
      <c r="G38" s="132">
        <v>128.20938441670253</v>
      </c>
      <c r="H38" s="132">
        <v>107.17503228583728</v>
      </c>
      <c r="I38" s="132">
        <v>142.2322858372794</v>
      </c>
      <c r="J38" s="132">
        <v>109.17830391734826</v>
      </c>
      <c r="K38" s="132">
        <v>104.17012483857081</v>
      </c>
      <c r="L38" s="132">
        <v>130.21265604821352</v>
      </c>
      <c r="M38" s="132">
        <v>130.21265604821352</v>
      </c>
      <c r="N38" s="132">
        <v>131.214291863969</v>
      </c>
      <c r="O38" s="132">
        <v>145.23719328454584</v>
      </c>
      <c r="P38" s="132">
        <v>158.2584588893672</v>
      </c>
      <c r="Q38" s="132">
        <v>167.2731812311666</v>
      </c>
      <c r="R38" s="132">
        <v>187.30589754627636</v>
      </c>
      <c r="S38" s="132">
        <v>160.2617305208782</v>
      </c>
      <c r="T38" s="132">
        <v>167.57763678596947</v>
      </c>
      <c r="U38" s="132">
        <v>156.47309458930886</v>
      </c>
      <c r="V38" s="132">
        <v>177.67267514657004</v>
      </c>
      <c r="W38" s="132">
        <v>206.9482863923117</v>
      </c>
      <c r="X38" s="132">
        <v>169.5966444580896</v>
      </c>
      <c r="Y38" s="132">
        <v>162.5301176056692</v>
      </c>
      <c r="Z38" s="132">
        <v>142.34004088446807</v>
      </c>
      <c r="AA38" s="132">
        <v>141.330537048408</v>
      </c>
      <c r="AB38" s="132">
        <v>150.4160715729485</v>
      </c>
      <c r="AC38" s="132">
        <v>155.4635907532488</v>
      </c>
      <c r="AD38" s="132">
        <v>151.42557540900856</v>
      </c>
      <c r="AE38" s="132">
        <v>136.28301786810772</v>
      </c>
      <c r="AF38" s="132">
        <v>172.62515596626977</v>
      </c>
      <c r="AG38" s="132">
        <v>173.63465980232982</v>
      </c>
      <c r="AH38" s="132">
        <v>144.35904855658816</v>
      </c>
      <c r="AI38" s="132">
        <v>166.56813294990943</v>
      </c>
      <c r="AJ38" s="132">
        <v>197.8627518677712</v>
      </c>
      <c r="AK38" s="132">
        <v>187.7677135071706</v>
      </c>
      <c r="AL38" s="132">
        <v>187.7677135071706</v>
      </c>
      <c r="AM38" s="132">
        <v>195.84374419565108</v>
      </c>
      <c r="AN38" s="132">
        <v>195.84374419565108</v>
      </c>
      <c r="AO38" s="132">
        <v>236.22389763805336</v>
      </c>
      <c r="AP38" s="132">
        <v>239.25240914623353</v>
      </c>
      <c r="AQ38" s="132">
        <v>250.35695134289418</v>
      </c>
      <c r="AR38" s="132">
        <v>237.23340147411344</v>
      </c>
      <c r="AS38" s="132">
        <v>232.18588229381314</v>
      </c>
      <c r="AT38" s="132">
        <v>259.4424858674347</v>
      </c>
      <c r="AU38" s="132">
        <v>217.04332475291227</v>
      </c>
      <c r="AV38" s="132">
        <v>207.95779022837178</v>
      </c>
      <c r="AW38" s="132">
        <v>191.80572885141086</v>
      </c>
      <c r="AX38" s="132">
        <v>178.68217898263012</v>
      </c>
      <c r="AY38" s="132">
        <v>194.83424035959104</v>
      </c>
      <c r="AZ38" s="132">
        <v>189.78672117929074</v>
      </c>
      <c r="BA38" s="132">
        <v>157.4825984253689</v>
      </c>
      <c r="BB38" s="132">
        <v>156.47309458930886</v>
      </c>
      <c r="BC38" s="132">
        <v>145.3685523926482</v>
      </c>
      <c r="BD38" s="132">
        <v>196.85324803171113</v>
      </c>
      <c r="BE38" s="132">
        <v>130.22599485174737</v>
      </c>
      <c r="BF38" s="132">
        <v>160.51110993354908</v>
      </c>
      <c r="BG38" s="132">
        <v>169.5966444580896</v>
      </c>
      <c r="BH38" s="132">
        <v>145.3685523926482</v>
      </c>
      <c r="BI38" s="132">
        <v>127.1974833435672</v>
      </c>
      <c r="BJ38" s="132">
        <v>133.25450635992755</v>
      </c>
      <c r="BK38" s="132">
        <v>136.28301786810772</v>
      </c>
      <c r="BL38" s="132">
        <v>121.14046032720685</v>
      </c>
      <c r="BM38" s="132">
        <v>124.20284115368058</v>
      </c>
      <c r="BN38" s="132">
        <v>128.20938441670253</v>
      </c>
      <c r="BO38" s="132">
        <v>107.17503228583728</v>
      </c>
      <c r="BP38" s="132">
        <v>111.18157554885923</v>
      </c>
      <c r="BQ38" s="132">
        <v>107.17503228583728</v>
      </c>
      <c r="BR38" s="132">
        <v>83.13577270770556</v>
      </c>
      <c r="BS38" s="132">
        <v>92.15049504950495</v>
      </c>
      <c r="BT38" s="132">
        <v>68.11123547137322</v>
      </c>
      <c r="BU38" s="132">
        <v>84.13740852346105</v>
      </c>
      <c r="BV38" s="132">
        <v>62.10142057684029</v>
      </c>
      <c r="BW38" s="132">
        <v>86.14068015497202</v>
      </c>
      <c r="BX38" s="132">
        <v>70.1145071028842</v>
      </c>
      <c r="BY38" s="132">
        <v>66.10796383986225</v>
      </c>
      <c r="BZ38" s="132">
        <v>57.09324149806285</v>
      </c>
      <c r="CA38" s="132">
        <v>49.08015497201894</v>
      </c>
      <c r="CB38" s="132">
        <v>51.083426603529915</v>
      </c>
      <c r="CC38" s="132">
        <v>60.098148945329314</v>
      </c>
      <c r="CD38" s="132">
        <v>50.08179078777443</v>
      </c>
      <c r="CE38" s="132">
        <v>43.07034007748601</v>
      </c>
      <c r="CF38" s="132">
        <v>33.053981919931125</v>
      </c>
      <c r="CG38" s="132">
        <v>29.04743865690917</v>
      </c>
      <c r="CH38" s="132">
        <v>20.032716315109774</v>
      </c>
      <c r="CI38" s="132">
        <v>23.03762376237624</v>
      </c>
      <c r="CJ38" s="132">
        <v>27.044167025398192</v>
      </c>
      <c r="CK38" s="132">
        <v>13.021265604821352</v>
      </c>
      <c r="CL38" s="132">
        <v>7.01145071028842</v>
      </c>
      <c r="CM38" s="132">
        <v>17.027808867843305</v>
      </c>
      <c r="CN38" s="132">
        <v>12.019629789065863</v>
      </c>
      <c r="CO38" s="132">
        <v>8.013086526043908</v>
      </c>
      <c r="CP38" s="132">
        <v>10.016358157554887</v>
      </c>
      <c r="CQ38" s="132">
        <v>7.01145071028842</v>
      </c>
      <c r="CR38" s="132">
        <v>3.004907447266466</v>
      </c>
      <c r="CS38" s="132">
        <v>0</v>
      </c>
      <c r="CT38" s="132">
        <v>4.006543263021954</v>
      </c>
      <c r="CU38" s="132">
        <v>1.0016358157554885</v>
      </c>
      <c r="CV38" s="132">
        <v>2.003271631510977</v>
      </c>
      <c r="CW38" s="132">
        <v>3.004907447266466</v>
      </c>
      <c r="CX38" s="132">
        <v>0</v>
      </c>
      <c r="CY38" s="132">
        <v>0</v>
      </c>
      <c r="CZ38" s="132">
        <v>0</v>
      </c>
      <c r="DA38" s="132">
        <v>0</v>
      </c>
      <c r="DB38" s="132">
        <v>0</v>
      </c>
      <c r="DC38" s="132">
        <v>11696.000000000004</v>
      </c>
      <c r="ET38" s="100" t="s">
        <v>40</v>
      </c>
      <c r="EU38" s="100" t="s">
        <v>40</v>
      </c>
      <c r="EV38" s="100" t="s">
        <v>40</v>
      </c>
      <c r="EW38" s="100" t="s">
        <v>40</v>
      </c>
      <c r="EX38" s="100" t="s">
        <v>40</v>
      </c>
      <c r="EY38" s="100" t="s">
        <v>40</v>
      </c>
      <c r="EZ38" s="100" t="s">
        <v>40</v>
      </c>
      <c r="FA38" s="100" t="s">
        <v>40</v>
      </c>
      <c r="FB38" s="100" t="s">
        <v>40</v>
      </c>
      <c r="FC38" s="100" t="s">
        <v>40</v>
      </c>
      <c r="FD38" s="100" t="s">
        <v>40</v>
      </c>
      <c r="FE38" s="100" t="s">
        <v>40</v>
      </c>
      <c r="FF38" s="100" t="s">
        <v>40</v>
      </c>
      <c r="FG38" s="100" t="s">
        <v>40</v>
      </c>
      <c r="FH38" s="100" t="s">
        <v>40</v>
      </c>
      <c r="FI38" s="100" t="s">
        <v>40</v>
      </c>
      <c r="FJ38" s="100" t="s">
        <v>40</v>
      </c>
      <c r="FK38" s="100" t="s">
        <v>40</v>
      </c>
      <c r="FL38" s="100" t="s">
        <v>40</v>
      </c>
      <c r="FM38" s="100" t="s">
        <v>40</v>
      </c>
      <c r="FN38" s="100" t="s">
        <v>40</v>
      </c>
      <c r="FO38" s="100" t="s">
        <v>40</v>
      </c>
      <c r="FP38" s="100" t="s">
        <v>40</v>
      </c>
      <c r="FQ38" s="100" t="s">
        <v>40</v>
      </c>
      <c r="FR38" s="100" t="s">
        <v>40</v>
      </c>
      <c r="FS38" s="100" t="s">
        <v>40</v>
      </c>
      <c r="FT38" s="100" t="s">
        <v>40</v>
      </c>
      <c r="FU38" s="100" t="s">
        <v>40</v>
      </c>
      <c r="FV38" s="100" t="s">
        <v>40</v>
      </c>
      <c r="FW38" s="100" t="s">
        <v>40</v>
      </c>
      <c r="FX38" s="100" t="s">
        <v>40</v>
      </c>
      <c r="FY38" s="100" t="s">
        <v>40</v>
      </c>
      <c r="FZ38" s="100" t="s">
        <v>40</v>
      </c>
      <c r="GA38" s="100" t="s">
        <v>40</v>
      </c>
      <c r="GB38" s="100" t="s">
        <v>40</v>
      </c>
      <c r="GC38" s="100" t="s">
        <v>40</v>
      </c>
      <c r="GD38" s="100" t="s">
        <v>40</v>
      </c>
      <c r="GE38" s="100" t="s">
        <v>40</v>
      </c>
      <c r="GF38" s="100" t="s">
        <v>40</v>
      </c>
      <c r="GG38" s="100" t="s">
        <v>40</v>
      </c>
      <c r="GH38" s="100" t="s">
        <v>40</v>
      </c>
      <c r="GI38" s="100" t="s">
        <v>40</v>
      </c>
      <c r="GJ38" s="100" t="s">
        <v>40</v>
      </c>
      <c r="GK38" s="100" t="s">
        <v>40</v>
      </c>
      <c r="GL38" s="100" t="s">
        <v>40</v>
      </c>
      <c r="GM38" s="100" t="s">
        <v>40</v>
      </c>
      <c r="GN38" s="100" t="s">
        <v>40</v>
      </c>
      <c r="GO38" s="100" t="s">
        <v>40</v>
      </c>
      <c r="GP38" s="100" t="s">
        <v>40</v>
      </c>
      <c r="GQ38" s="100" t="s">
        <v>40</v>
      </c>
      <c r="GR38" s="100" t="s">
        <v>40</v>
      </c>
      <c r="GS38" s="100" t="s">
        <v>40</v>
      </c>
      <c r="GT38" s="100" t="s">
        <v>40</v>
      </c>
      <c r="GU38" s="100" t="s">
        <v>40</v>
      </c>
      <c r="GV38" s="100" t="s">
        <v>40</v>
      </c>
      <c r="GW38" s="100" t="s">
        <v>40</v>
      </c>
      <c r="GX38" s="100" t="s">
        <v>40</v>
      </c>
      <c r="GY38" s="100" t="s">
        <v>40</v>
      </c>
      <c r="GZ38" s="100" t="s">
        <v>40</v>
      </c>
      <c r="HA38" s="100" t="s">
        <v>40</v>
      </c>
      <c r="HB38" s="100" t="s">
        <v>40</v>
      </c>
      <c r="HC38" s="100" t="s">
        <v>40</v>
      </c>
      <c r="HD38" s="100" t="s">
        <v>40</v>
      </c>
      <c r="HE38" s="100" t="s">
        <v>40</v>
      </c>
      <c r="HF38" s="100" t="s">
        <v>40</v>
      </c>
      <c r="HG38" s="100" t="s">
        <v>40</v>
      </c>
      <c r="HH38" s="100" t="s">
        <v>40</v>
      </c>
      <c r="HI38" s="100" t="s">
        <v>40</v>
      </c>
      <c r="HJ38" s="100" t="s">
        <v>40</v>
      </c>
      <c r="HK38" s="100" t="s">
        <v>40</v>
      </c>
      <c r="HL38" s="100" t="s">
        <v>40</v>
      </c>
      <c r="HM38" s="100" t="s">
        <v>40</v>
      </c>
      <c r="HN38" s="100" t="s">
        <v>40</v>
      </c>
      <c r="HO38" s="100" t="s">
        <v>40</v>
      </c>
      <c r="HP38" s="100" t="s">
        <v>40</v>
      </c>
      <c r="HQ38" s="100" t="s">
        <v>40</v>
      </c>
      <c r="HR38" s="100" t="s">
        <v>40</v>
      </c>
      <c r="HS38" s="100" t="s">
        <v>40</v>
      </c>
      <c r="HT38" s="100" t="s">
        <v>40</v>
      </c>
      <c r="HU38" s="100" t="s">
        <v>40</v>
      </c>
      <c r="HV38" s="100" t="s">
        <v>40</v>
      </c>
      <c r="HW38" s="100" t="s">
        <v>40</v>
      </c>
      <c r="HX38" s="100" t="s">
        <v>40</v>
      </c>
      <c r="HY38" s="100" t="s">
        <v>40</v>
      </c>
      <c r="HZ38" s="100" t="s">
        <v>40</v>
      </c>
      <c r="IA38" s="100" t="s">
        <v>40</v>
      </c>
      <c r="IB38" s="100" t="s">
        <v>40</v>
      </c>
      <c r="IC38" s="100" t="s">
        <v>40</v>
      </c>
      <c r="ID38" s="100" t="s">
        <v>40</v>
      </c>
      <c r="IE38" s="100" t="s">
        <v>40</v>
      </c>
      <c r="IF38" s="100" t="s">
        <v>40</v>
      </c>
      <c r="IG38" s="100" t="s">
        <v>40</v>
      </c>
      <c r="IH38" s="100" t="s">
        <v>40</v>
      </c>
      <c r="II38" s="100" t="s">
        <v>40</v>
      </c>
      <c r="IJ38" s="100" t="s">
        <v>40</v>
      </c>
      <c r="IK38" s="100" t="s">
        <v>40</v>
      </c>
      <c r="IL38" s="100" t="s">
        <v>40</v>
      </c>
      <c r="IM38" s="100" t="s">
        <v>40</v>
      </c>
      <c r="IN38" s="100" t="s">
        <v>40</v>
      </c>
      <c r="IO38" s="100" t="s">
        <v>40</v>
      </c>
      <c r="IP38" s="100" t="s">
        <v>40</v>
      </c>
      <c r="IQ38" s="100" t="s">
        <v>40</v>
      </c>
      <c r="IR38" s="100" t="s">
        <v>40</v>
      </c>
      <c r="IS38" s="100" t="s">
        <v>40</v>
      </c>
      <c r="IT38" s="100" t="s">
        <v>40</v>
      </c>
      <c r="IU38" s="100" t="s">
        <v>40</v>
      </c>
      <c r="IV38" s="100" t="s">
        <v>40</v>
      </c>
    </row>
    <row r="39" spans="2:107" ht="20.25" customHeight="1">
      <c r="B39" s="112"/>
      <c r="C39" s="113"/>
      <c r="D39" s="109" t="s">
        <v>38</v>
      </c>
      <c r="E39" s="132">
        <f aca="true" t="shared" si="22" ref="E39:BP39">SUM(E37:E38)</f>
        <v>216.58655371881292</v>
      </c>
      <c r="F39" s="132">
        <f t="shared" si="22"/>
        <v>209.5355393228377</v>
      </c>
      <c r="G39" s="132">
        <f t="shared" si="22"/>
        <v>236.61094083693598</v>
      </c>
      <c r="H39" s="132">
        <f t="shared" si="22"/>
        <v>218.5877430510772</v>
      </c>
      <c r="I39" s="132">
        <f t="shared" si="22"/>
        <v>269.70448644255396</v>
      </c>
      <c r="J39" s="132">
        <f t="shared" si="22"/>
        <v>235.64678640762065</v>
      </c>
      <c r="K39" s="132">
        <f t="shared" si="22"/>
        <v>262.75758700891237</v>
      </c>
      <c r="L39" s="132">
        <f t="shared" si="22"/>
        <v>261.6997291134967</v>
      </c>
      <c r="M39" s="132">
        <f t="shared" si="22"/>
        <v>263.70716534350106</v>
      </c>
      <c r="N39" s="132">
        <f t="shared" si="22"/>
        <v>286.79059968930403</v>
      </c>
      <c r="O39" s="132">
        <f t="shared" si="22"/>
        <v>300.8135011098809</v>
      </c>
      <c r="P39" s="132">
        <f t="shared" si="22"/>
        <v>313.83476671470225</v>
      </c>
      <c r="Q39" s="132">
        <f t="shared" si="22"/>
        <v>340.9164151265406</v>
      </c>
      <c r="R39" s="132">
        <f t="shared" si="22"/>
        <v>357.93797709664386</v>
      </c>
      <c r="S39" s="132">
        <f t="shared" si="22"/>
        <v>337.9198368762608</v>
      </c>
      <c r="T39" s="132">
        <f t="shared" si="22"/>
        <v>371.2814202909891</v>
      </c>
      <c r="U39" s="132">
        <f t="shared" si="22"/>
        <v>358.14997477587053</v>
      </c>
      <c r="V39" s="132">
        <f t="shared" si="22"/>
        <v>375.2957486962159</v>
      </c>
      <c r="W39" s="132">
        <f t="shared" si="22"/>
        <v>409.63861823810237</v>
      </c>
      <c r="X39" s="132">
        <f t="shared" si="22"/>
        <v>352.0179431193012</v>
      </c>
      <c r="Y39" s="132">
        <f t="shared" si="22"/>
        <v>332.7899963561333</v>
      </c>
      <c r="Z39" s="132">
        <f t="shared" si="22"/>
        <v>276.1156599026899</v>
      </c>
      <c r="AA39" s="132">
        <f t="shared" si="22"/>
        <v>302.4693508658115</v>
      </c>
      <c r="AB39" s="132">
        <f t="shared" si="22"/>
        <v>301.42036879806255</v>
      </c>
      <c r="AC39" s="132">
        <f t="shared" si="22"/>
        <v>325.723469503713</v>
      </c>
      <c r="AD39" s="132">
        <f t="shared" si="22"/>
        <v>360.1966172101729</v>
      </c>
      <c r="AE39" s="132">
        <f t="shared" si="22"/>
        <v>335.9329947362115</v>
      </c>
      <c r="AF39" s="132">
        <f t="shared" si="22"/>
        <v>345.9253896944208</v>
      </c>
      <c r="AG39" s="132">
        <f t="shared" si="22"/>
        <v>378.35189496657836</v>
      </c>
      <c r="AH39" s="132">
        <f t="shared" si="22"/>
        <v>356.1704453354394</v>
      </c>
      <c r="AI39" s="132">
        <f t="shared" si="22"/>
        <v>389.5274979802791</v>
      </c>
      <c r="AJ39" s="132">
        <f t="shared" si="22"/>
        <v>416.7683102612251</v>
      </c>
      <c r="AK39" s="132">
        <f t="shared" si="22"/>
        <v>416.807788492914</v>
      </c>
      <c r="AL39" s="132">
        <f t="shared" si="22"/>
        <v>410.72707853754036</v>
      </c>
      <c r="AM39" s="132">
        <f t="shared" si="22"/>
        <v>412.7223992706471</v>
      </c>
      <c r="AN39" s="132">
        <f t="shared" si="22"/>
        <v>407.65514097450233</v>
      </c>
      <c r="AO39" s="132">
        <f t="shared" si="22"/>
        <v>487.55990912683376</v>
      </c>
      <c r="AP39" s="132">
        <f t="shared" si="22"/>
        <v>463.22522583583225</v>
      </c>
      <c r="AQ39" s="132">
        <f t="shared" si="22"/>
        <v>510.8140277647352</v>
      </c>
      <c r="AR39" s="132">
        <f t="shared" si="22"/>
        <v>491.6097679405807</v>
      </c>
      <c r="AS39" s="132">
        <f t="shared" si="22"/>
        <v>452.104892346496</v>
      </c>
      <c r="AT39" s="132">
        <f t="shared" si="22"/>
        <v>479.3614959201176</v>
      </c>
      <c r="AU39" s="132">
        <f t="shared" si="22"/>
        <v>450.1372063755715</v>
      </c>
      <c r="AV39" s="132">
        <f t="shared" si="22"/>
        <v>403.5539604595598</v>
      </c>
      <c r="AW39" s="132">
        <f t="shared" si="22"/>
        <v>414.76509388178056</v>
      </c>
      <c r="AX39" s="132">
        <f t="shared" si="22"/>
        <v>368.1976392584444</v>
      </c>
      <c r="AY39" s="132">
        <f t="shared" si="22"/>
        <v>378.2689906800316</v>
      </c>
      <c r="AZ39" s="132">
        <f t="shared" si="22"/>
        <v>376.26182647741814</v>
      </c>
      <c r="BA39" s="132">
        <f t="shared" si="22"/>
        <v>312.54070228739874</v>
      </c>
      <c r="BB39" s="132">
        <f t="shared" si="22"/>
        <v>311.5311984513387</v>
      </c>
      <c r="BC39" s="132">
        <f t="shared" si="22"/>
        <v>290.29213966238854</v>
      </c>
      <c r="BD39" s="132">
        <f t="shared" si="22"/>
        <v>338.73648032376457</v>
      </c>
      <c r="BE39" s="132">
        <f t="shared" si="22"/>
        <v>252.8536456184507</v>
      </c>
      <c r="BF39" s="132">
        <f t="shared" si="22"/>
        <v>308.47505218097626</v>
      </c>
      <c r="BG39" s="132">
        <f t="shared" si="22"/>
        <v>334.78926491240895</v>
      </c>
      <c r="BH39" s="132">
        <f t="shared" si="22"/>
        <v>253.8078799301462</v>
      </c>
      <c r="BI39" s="132">
        <f t="shared" si="22"/>
        <v>233.6099075626073</v>
      </c>
      <c r="BJ39" s="132">
        <f t="shared" si="22"/>
        <v>222.43825237207545</v>
      </c>
      <c r="BK39" s="132">
        <f t="shared" si="22"/>
        <v>280.1931534786191</v>
      </c>
      <c r="BL39" s="132">
        <f t="shared" si="22"/>
        <v>233.63359450162068</v>
      </c>
      <c r="BM39" s="132">
        <f t="shared" si="22"/>
        <v>251.6750417589551</v>
      </c>
      <c r="BN39" s="132">
        <f t="shared" si="22"/>
        <v>218.54401476689708</v>
      </c>
      <c r="BO39" s="132">
        <f t="shared" si="22"/>
        <v>203.5319713260448</v>
      </c>
      <c r="BP39" s="132">
        <f t="shared" si="22"/>
        <v>203.5236421290581</v>
      </c>
      <c r="BQ39" s="132">
        <f aca="true" t="shared" si="23" ref="BQ39:DB39">SUM(BQ37:BQ38)</f>
        <v>198.513380751034</v>
      </c>
      <c r="BR39" s="132">
        <f t="shared" si="23"/>
        <v>176.4815574029066</v>
      </c>
      <c r="BS39" s="132">
        <f t="shared" si="23"/>
        <v>167.42935367466708</v>
      </c>
      <c r="BT39" s="132">
        <f t="shared" si="23"/>
        <v>130.34175860150725</v>
      </c>
      <c r="BU39" s="132">
        <f t="shared" si="23"/>
        <v>154.3976765736124</v>
      </c>
      <c r="BV39" s="132">
        <f t="shared" si="23"/>
        <v>110.27989009694406</v>
      </c>
      <c r="BW39" s="132">
        <f t="shared" si="23"/>
        <v>149.3749214001082</v>
      </c>
      <c r="BX39" s="132">
        <f t="shared" si="23"/>
        <v>108.25579547296635</v>
      </c>
      <c r="BY39" s="132">
        <f t="shared" si="23"/>
        <v>113.28271524496385</v>
      </c>
      <c r="BZ39" s="132">
        <f t="shared" si="23"/>
        <v>95.23452986814499</v>
      </c>
      <c r="CA39" s="132">
        <f t="shared" si="23"/>
        <v>78.18798030708163</v>
      </c>
      <c r="CB39" s="132">
        <f t="shared" si="23"/>
        <v>83.20240628359909</v>
      </c>
      <c r="CC39" s="132">
        <f t="shared" si="23"/>
        <v>89.205974280392</v>
      </c>
      <c r="CD39" s="132">
        <f t="shared" si="23"/>
        <v>81.19705235284144</v>
      </c>
      <c r="CE39" s="132">
        <f t="shared" si="23"/>
        <v>62.140984262527084</v>
      </c>
      <c r="CF39" s="132">
        <f t="shared" si="23"/>
        <v>58.14693479498517</v>
      </c>
      <c r="CG39" s="132">
        <f t="shared" si="23"/>
        <v>44.103210381941594</v>
      </c>
      <c r="CH39" s="132">
        <f t="shared" si="23"/>
        <v>25.051306890120582</v>
      </c>
      <c r="CI39" s="132">
        <f t="shared" si="23"/>
        <v>31.067368682393532</v>
      </c>
      <c r="CJ39" s="132">
        <f t="shared" si="23"/>
        <v>35.07391194541549</v>
      </c>
      <c r="CK39" s="132">
        <f t="shared" si="23"/>
        <v>18.03985617983216</v>
      </c>
      <c r="CL39" s="132">
        <f t="shared" si="23"/>
        <v>8.015168825290582</v>
      </c>
      <c r="CM39" s="132">
        <f t="shared" si="23"/>
        <v>22.046399442854113</v>
      </c>
      <c r="CN39" s="132">
        <f t="shared" si="23"/>
        <v>16.03450224907451</v>
      </c>
      <c r="CO39" s="132">
        <f t="shared" si="23"/>
        <v>11.024240871050393</v>
      </c>
      <c r="CP39" s="132">
        <f t="shared" si="23"/>
        <v>11.020076272557048</v>
      </c>
      <c r="CQ39" s="132">
        <f t="shared" si="23"/>
        <v>9.018886940292743</v>
      </c>
      <c r="CR39" s="132">
        <f t="shared" si="23"/>
        <v>7.019779907275113</v>
      </c>
      <c r="CS39" s="132">
        <f t="shared" si="23"/>
        <v>2.0074362300043234</v>
      </c>
      <c r="CT39" s="132">
        <f t="shared" si="23"/>
        <v>7.017697608028439</v>
      </c>
      <c r="CU39" s="132">
        <f t="shared" si="23"/>
        <v>2.00535393075765</v>
      </c>
      <c r="CV39" s="132">
        <f t="shared" si="23"/>
        <v>2.003271631510977</v>
      </c>
      <c r="CW39" s="132">
        <f t="shared" si="23"/>
        <v>3.004907447266466</v>
      </c>
      <c r="CX39" s="132">
        <f t="shared" si="23"/>
        <v>0</v>
      </c>
      <c r="CY39" s="132">
        <f t="shared" si="23"/>
        <v>0</v>
      </c>
      <c r="CZ39" s="132">
        <f t="shared" si="23"/>
        <v>0</v>
      </c>
      <c r="DA39" s="132">
        <f t="shared" si="23"/>
        <v>0</v>
      </c>
      <c r="DB39" s="132">
        <f t="shared" si="23"/>
        <v>0</v>
      </c>
      <c r="DC39" s="132">
        <f>SUM(E39:DB39)</f>
        <v>23383.999999999993</v>
      </c>
    </row>
    <row r="40" spans="2:149" ht="20.25" customHeight="1">
      <c r="B40" s="106">
        <v>13</v>
      </c>
      <c r="C40" s="107" t="s">
        <v>73</v>
      </c>
      <c r="D40" s="109" t="s">
        <v>36</v>
      </c>
      <c r="E40" s="132">
        <v>182.7925103418245</v>
      </c>
      <c r="F40" s="132">
        <v>186.80992815153493</v>
      </c>
      <c r="G40" s="132">
        <v>181.7881558893969</v>
      </c>
      <c r="H40" s="132">
        <v>162.70542129327237</v>
      </c>
      <c r="I40" s="132">
        <v>187.81428260396254</v>
      </c>
      <c r="J40" s="132">
        <v>171.74461136512085</v>
      </c>
      <c r="K40" s="132">
        <v>213.92749836708035</v>
      </c>
      <c r="L40" s="132">
        <v>165.71848465055518</v>
      </c>
      <c r="M40" s="132">
        <v>187.81428260396254</v>
      </c>
      <c r="N40" s="132">
        <v>183.79686479425212</v>
      </c>
      <c r="O40" s="132">
        <v>210.91443500979753</v>
      </c>
      <c r="P40" s="132">
        <v>207.90137165251468</v>
      </c>
      <c r="Q40" s="132">
        <v>266.15392989331593</v>
      </c>
      <c r="R40" s="132">
        <v>243.05377748748094</v>
      </c>
      <c r="S40" s="132">
        <v>255.10603091661224</v>
      </c>
      <c r="T40" s="132">
        <v>261.88522472243136</v>
      </c>
      <c r="U40" s="132">
        <v>221.4396301707045</v>
      </c>
      <c r="V40" s="132">
        <v>239.64014771898158</v>
      </c>
      <c r="W40" s="132">
        <v>233.57330853622256</v>
      </c>
      <c r="X40" s="132">
        <v>233.57330853622256</v>
      </c>
      <c r="Y40" s="132">
        <v>245.7069869017406</v>
      </c>
      <c r="Z40" s="132">
        <v>203.23911262242743</v>
      </c>
      <c r="AA40" s="132">
        <v>152.68211943276887</v>
      </c>
      <c r="AB40" s="132">
        <v>190.0942943931162</v>
      </c>
      <c r="AC40" s="132">
        <v>183.016315346564</v>
      </c>
      <c r="AD40" s="132">
        <v>231.55102880863623</v>
      </c>
      <c r="AE40" s="132">
        <v>227.50646935346353</v>
      </c>
      <c r="AF40" s="132">
        <v>224.47304976208403</v>
      </c>
      <c r="AG40" s="132">
        <v>253.79610581208598</v>
      </c>
      <c r="AH40" s="132">
        <v>260.8740848586382</v>
      </c>
      <c r="AI40" s="132">
        <v>271.99662336036306</v>
      </c>
      <c r="AJ40" s="132">
        <v>269.9743436327767</v>
      </c>
      <c r="AK40" s="132">
        <v>237.61786799139526</v>
      </c>
      <c r="AL40" s="132">
        <v>247.72926662932696</v>
      </c>
      <c r="AM40" s="132">
        <v>288.1748611810538</v>
      </c>
      <c r="AN40" s="132">
        <v>252.7849659482928</v>
      </c>
      <c r="AO40" s="132">
        <v>260.8740848586382</v>
      </c>
      <c r="AP40" s="132">
        <v>235.5955882638089</v>
      </c>
      <c r="AQ40" s="132">
        <v>241.66242744656793</v>
      </c>
      <c r="AR40" s="132">
        <v>207.2836720776001</v>
      </c>
      <c r="AS40" s="132">
        <v>262.89636458622454</v>
      </c>
      <c r="AT40" s="132">
        <v>239.64014771898158</v>
      </c>
      <c r="AU40" s="132">
        <v>234.58444840001573</v>
      </c>
      <c r="AV40" s="132">
        <v>239.64014771898158</v>
      </c>
      <c r="AW40" s="132">
        <v>214.3616511241523</v>
      </c>
      <c r="AX40" s="132">
        <v>199.19455316725475</v>
      </c>
      <c r="AY40" s="132">
        <v>223.46190989829086</v>
      </c>
      <c r="AZ40" s="132">
        <v>182.00517548277082</v>
      </c>
      <c r="BA40" s="132">
        <v>160.77123834311422</v>
      </c>
      <c r="BB40" s="132">
        <v>167.84921738966642</v>
      </c>
      <c r="BC40" s="132">
        <v>175.9383363000118</v>
      </c>
      <c r="BD40" s="132">
        <v>185.03859507415035</v>
      </c>
      <c r="BE40" s="132">
        <v>124.37020324656007</v>
      </c>
      <c r="BF40" s="132">
        <v>174.92719643621862</v>
      </c>
      <c r="BG40" s="132">
        <v>174.92719643621862</v>
      </c>
      <c r="BH40" s="132">
        <v>158.7489586155279</v>
      </c>
      <c r="BI40" s="132">
        <v>138.52616133966447</v>
      </c>
      <c r="BJ40" s="132">
        <v>142.57072079483714</v>
      </c>
      <c r="BK40" s="132">
        <v>133.47046202069862</v>
      </c>
      <c r="BL40" s="132">
        <v>127.40362283793958</v>
      </c>
      <c r="BM40" s="132">
        <v>122.53124319616808</v>
      </c>
      <c r="BN40" s="132">
        <v>123.53559764859568</v>
      </c>
      <c r="BO40" s="132">
        <v>99.43109079033312</v>
      </c>
      <c r="BP40" s="132">
        <v>106.46157195732637</v>
      </c>
      <c r="BQ40" s="132">
        <v>79.34400174178097</v>
      </c>
      <c r="BR40" s="132">
        <v>79.34400174178097</v>
      </c>
      <c r="BS40" s="132">
        <v>64.27868495536686</v>
      </c>
      <c r="BT40" s="132">
        <v>56.243849335946</v>
      </c>
      <c r="BU40" s="132">
        <v>73.31787502721532</v>
      </c>
      <c r="BV40" s="132">
        <v>57.248203788373615</v>
      </c>
      <c r="BW40" s="132">
        <v>57.248203788373615</v>
      </c>
      <c r="BX40" s="132">
        <v>41.178532549531894</v>
      </c>
      <c r="BY40" s="132">
        <v>51.22207707380797</v>
      </c>
      <c r="BZ40" s="132">
        <v>30.130633572828216</v>
      </c>
      <c r="CA40" s="132">
        <v>36.15676028739386</v>
      </c>
      <c r="CB40" s="132">
        <v>31.134988025255826</v>
      </c>
      <c r="CC40" s="132">
        <v>43.18724145438711</v>
      </c>
      <c r="CD40" s="132">
        <v>40.17417809710429</v>
      </c>
      <c r="CE40" s="132">
        <v>21.09144350097975</v>
      </c>
      <c r="CF40" s="132">
        <v>16.069671238841714</v>
      </c>
      <c r="CG40" s="132">
        <v>26.11321576311779</v>
      </c>
      <c r="CH40" s="132">
        <v>15.065316786414108</v>
      </c>
      <c r="CI40" s="132">
        <v>16.069671238841714</v>
      </c>
      <c r="CJ40" s="132">
        <v>12.052253429131287</v>
      </c>
      <c r="CK40" s="132">
        <v>15.065316786414108</v>
      </c>
      <c r="CL40" s="132">
        <v>12.052253429131287</v>
      </c>
      <c r="CM40" s="132">
        <v>10.043544524276072</v>
      </c>
      <c r="CN40" s="132">
        <v>8.034835619420857</v>
      </c>
      <c r="CO40" s="132">
        <v>2.0087089048552143</v>
      </c>
      <c r="CP40" s="132">
        <v>6.026126714565644</v>
      </c>
      <c r="CQ40" s="132">
        <v>3.013063357282822</v>
      </c>
      <c r="CR40" s="132">
        <v>2.0087089048552143</v>
      </c>
      <c r="CS40" s="132">
        <v>0</v>
      </c>
      <c r="CT40" s="132">
        <v>1.0043544524276071</v>
      </c>
      <c r="CU40" s="132">
        <v>0</v>
      </c>
      <c r="CV40" s="132">
        <v>0</v>
      </c>
      <c r="CW40" s="132">
        <v>0</v>
      </c>
      <c r="CX40" s="132">
        <v>0</v>
      </c>
      <c r="CY40" s="132">
        <v>0</v>
      </c>
      <c r="CZ40" s="132">
        <v>0</v>
      </c>
      <c r="DA40" s="132">
        <v>0</v>
      </c>
      <c r="DB40" s="132">
        <v>0</v>
      </c>
      <c r="DC40" s="132">
        <v>13902.999999999998</v>
      </c>
      <c r="DI40" s="42" t="s">
        <v>40</v>
      </c>
      <c r="DJ40" s="100" t="s">
        <v>40</v>
      </c>
      <c r="DK40" s="100" t="s">
        <v>40</v>
      </c>
      <c r="DL40" s="100" t="s">
        <v>40</v>
      </c>
      <c r="DM40" s="100" t="s">
        <v>40</v>
      </c>
      <c r="DN40" s="100" t="s">
        <v>40</v>
      </c>
      <c r="DO40" s="100" t="s">
        <v>40</v>
      </c>
      <c r="DP40" s="100" t="s">
        <v>40</v>
      </c>
      <c r="DQ40" s="100" t="s">
        <v>40</v>
      </c>
      <c r="DR40" s="100" t="s">
        <v>40</v>
      </c>
      <c r="DS40" s="100" t="s">
        <v>40</v>
      </c>
      <c r="DT40" s="100" t="s">
        <v>40</v>
      </c>
      <c r="DU40" s="100" t="s">
        <v>40</v>
      </c>
      <c r="DV40" s="100" t="s">
        <v>40</v>
      </c>
      <c r="DW40" s="100" t="s">
        <v>40</v>
      </c>
      <c r="DX40" s="100" t="s">
        <v>40</v>
      </c>
      <c r="DY40" s="100" t="s">
        <v>40</v>
      </c>
      <c r="DZ40" s="100" t="s">
        <v>40</v>
      </c>
      <c r="EA40" s="100" t="s">
        <v>40</v>
      </c>
      <c r="EB40" s="100" t="s">
        <v>40</v>
      </c>
      <c r="EC40" s="100" t="s">
        <v>40</v>
      </c>
      <c r="ED40" s="100" t="s">
        <v>40</v>
      </c>
      <c r="EE40" s="100" t="s">
        <v>40</v>
      </c>
      <c r="EF40" s="100" t="s">
        <v>40</v>
      </c>
      <c r="EG40" s="100" t="s">
        <v>40</v>
      </c>
      <c r="EH40" s="100" t="s">
        <v>40</v>
      </c>
      <c r="EI40" s="100" t="s">
        <v>40</v>
      </c>
      <c r="EJ40" s="100" t="s">
        <v>40</v>
      </c>
      <c r="EK40" s="100" t="s">
        <v>40</v>
      </c>
      <c r="EL40" s="100" t="s">
        <v>40</v>
      </c>
      <c r="EM40" s="100" t="s">
        <v>40</v>
      </c>
      <c r="EN40" s="100" t="s">
        <v>40</v>
      </c>
      <c r="EO40" s="100" t="s">
        <v>40</v>
      </c>
      <c r="EP40" s="100" t="s">
        <v>40</v>
      </c>
      <c r="EQ40" s="100" t="s">
        <v>40</v>
      </c>
      <c r="ER40" s="100" t="s">
        <v>40</v>
      </c>
      <c r="ES40" s="100" t="s">
        <v>40</v>
      </c>
    </row>
    <row r="41" spans="2:107" ht="20.25" customHeight="1">
      <c r="B41" s="110"/>
      <c r="C41" s="111"/>
      <c r="D41" s="109" t="s">
        <v>37</v>
      </c>
      <c r="E41" s="132">
        <v>176.32982557301426</v>
      </c>
      <c r="F41" s="132">
        <v>183.34294363557734</v>
      </c>
      <c r="G41" s="132">
        <v>171.32045552832636</v>
      </c>
      <c r="H41" s="132">
        <v>190.3560616981404</v>
      </c>
      <c r="I41" s="132">
        <v>163.30546345682572</v>
      </c>
      <c r="J41" s="132">
        <v>181.3391956177022</v>
      </c>
      <c r="K41" s="132">
        <v>177.33169958195185</v>
      </c>
      <c r="L41" s="132">
        <v>145.27173129594925</v>
      </c>
      <c r="M41" s="132">
        <v>167.31295949257606</v>
      </c>
      <c r="N41" s="132">
        <v>180.3373216087646</v>
      </c>
      <c r="O41" s="132">
        <v>200.37480178751622</v>
      </c>
      <c r="P41" s="132">
        <v>187.35043967132765</v>
      </c>
      <c r="Q41" s="132">
        <v>232.43477007351882</v>
      </c>
      <c r="R41" s="132">
        <v>210.39354187689202</v>
      </c>
      <c r="S41" s="132">
        <v>250.46850223439526</v>
      </c>
      <c r="T41" s="132">
        <v>218.22385382798532</v>
      </c>
      <c r="U41" s="132">
        <v>227.27461274251007</v>
      </c>
      <c r="V41" s="132">
        <v>212.1900145516355</v>
      </c>
      <c r="W41" s="132">
        <v>224.25769310433515</v>
      </c>
      <c r="X41" s="132">
        <v>216.21257406920205</v>
      </c>
      <c r="Y41" s="132">
        <v>261.46636864182574</v>
      </c>
      <c r="Z41" s="132">
        <v>235.31973177764317</v>
      </c>
      <c r="AA41" s="132">
        <v>207.16181515467733</v>
      </c>
      <c r="AB41" s="132">
        <v>199.11669611954423</v>
      </c>
      <c r="AC41" s="132">
        <v>211.18437467224388</v>
      </c>
      <c r="AD41" s="132">
        <v>241.353571053993</v>
      </c>
      <c r="AE41" s="132">
        <v>203.13925563711078</v>
      </c>
      <c r="AF41" s="132">
        <v>214.20129431041877</v>
      </c>
      <c r="AG41" s="132">
        <v>224.25769310433515</v>
      </c>
      <c r="AH41" s="132">
        <v>238.33665141581807</v>
      </c>
      <c r="AI41" s="132">
        <v>265.4889281593923</v>
      </c>
      <c r="AJ41" s="132">
        <v>268.5058477975672</v>
      </c>
      <c r="AK41" s="132">
        <v>228.2802526219017</v>
      </c>
      <c r="AL41" s="132">
        <v>229.28589250129335</v>
      </c>
      <c r="AM41" s="132">
        <v>248.39305020973444</v>
      </c>
      <c r="AN41" s="132">
        <v>238.33665141581807</v>
      </c>
      <c r="AO41" s="132">
        <v>286.6073656266167</v>
      </c>
      <c r="AP41" s="132">
        <v>254.4268894860843</v>
      </c>
      <c r="AQ41" s="132">
        <v>218.22385382798532</v>
      </c>
      <c r="AR41" s="132">
        <v>229.28589250129335</v>
      </c>
      <c r="AS41" s="132">
        <v>256.43816924486754</v>
      </c>
      <c r="AT41" s="132">
        <v>227.27461274251007</v>
      </c>
      <c r="AU41" s="132">
        <v>228.2802526219017</v>
      </c>
      <c r="AV41" s="132">
        <v>220.2351335867686</v>
      </c>
      <c r="AW41" s="132">
        <v>198.11105624015258</v>
      </c>
      <c r="AX41" s="132">
        <v>221.24077346616025</v>
      </c>
      <c r="AY41" s="132">
        <v>236.3253716570348</v>
      </c>
      <c r="AZ41" s="132">
        <v>156.87982118509544</v>
      </c>
      <c r="BA41" s="132">
        <v>140.78958311482924</v>
      </c>
      <c r="BB41" s="132">
        <v>162.91366046144526</v>
      </c>
      <c r="BC41" s="132">
        <v>191.07157708441113</v>
      </c>
      <c r="BD41" s="132">
        <v>185.03773780806128</v>
      </c>
      <c r="BE41" s="132">
        <v>162.91366046144526</v>
      </c>
      <c r="BF41" s="132">
        <v>143.80650275300417</v>
      </c>
      <c r="BG41" s="132">
        <v>156.87982118509544</v>
      </c>
      <c r="BH41" s="132">
        <v>154.86854142631216</v>
      </c>
      <c r="BI41" s="132">
        <v>119.67114564760486</v>
      </c>
      <c r="BJ41" s="132">
        <v>142.80086287361252</v>
      </c>
      <c r="BK41" s="132">
        <v>119.67114564760486</v>
      </c>
      <c r="BL41" s="132">
        <v>120.6767855269965</v>
      </c>
      <c r="BM41" s="132">
        <v>134.25111719763586</v>
      </c>
      <c r="BN41" s="132">
        <v>148.277353322762</v>
      </c>
      <c r="BO41" s="132">
        <v>91.17053481331988</v>
      </c>
      <c r="BP41" s="132">
        <v>103.19302292057085</v>
      </c>
      <c r="BQ41" s="132">
        <v>130.24362116188553</v>
      </c>
      <c r="BR41" s="132">
        <v>90.1686608043823</v>
      </c>
      <c r="BS41" s="132">
        <v>80.14992071500649</v>
      </c>
      <c r="BT41" s="132">
        <v>79.14804670606891</v>
      </c>
      <c r="BU41" s="132">
        <v>73.13680265244342</v>
      </c>
      <c r="BV41" s="132">
        <v>65.12181058094276</v>
      </c>
      <c r="BW41" s="132">
        <v>80.14992071500649</v>
      </c>
      <c r="BX41" s="132">
        <v>66.12368458988036</v>
      </c>
      <c r="BY41" s="132">
        <v>64.11993657200519</v>
      </c>
      <c r="BZ41" s="132">
        <v>54.101196482629376</v>
      </c>
      <c r="CA41" s="132">
        <v>58.108692518379705</v>
      </c>
      <c r="CB41" s="132">
        <v>46.08620441112873</v>
      </c>
      <c r="CC41" s="132">
        <v>47.08807842006631</v>
      </c>
      <c r="CD41" s="132">
        <v>53.0993224736918</v>
      </c>
      <c r="CE41" s="132">
        <v>61.11431454519245</v>
      </c>
      <c r="CF41" s="132">
        <v>32.059968286002594</v>
      </c>
      <c r="CG41" s="132">
        <v>31.058094277065013</v>
      </c>
      <c r="CH41" s="132">
        <v>34.063716303877754</v>
      </c>
      <c r="CI41" s="132">
        <v>32.059968286002594</v>
      </c>
      <c r="CJ41" s="132">
        <v>25.046850223439527</v>
      </c>
      <c r="CK41" s="132">
        <v>19.03560616981404</v>
      </c>
      <c r="CL41" s="132">
        <v>11.020614098313391</v>
      </c>
      <c r="CM41" s="132">
        <v>22.041228196626783</v>
      </c>
      <c r="CN41" s="132">
        <v>10.018740089375811</v>
      </c>
      <c r="CO41" s="132">
        <v>9.01686608043823</v>
      </c>
      <c r="CP41" s="132">
        <v>7.013118062563068</v>
      </c>
      <c r="CQ41" s="132">
        <v>3.0056220268127434</v>
      </c>
      <c r="CR41" s="132">
        <v>3.0056220268127434</v>
      </c>
      <c r="CS41" s="132">
        <v>4.007496035750324</v>
      </c>
      <c r="CT41" s="132">
        <v>2.003748017875162</v>
      </c>
      <c r="CU41" s="132">
        <v>0</v>
      </c>
      <c r="CV41" s="132">
        <v>1.001874008937581</v>
      </c>
      <c r="CW41" s="132">
        <v>1.001874008937581</v>
      </c>
      <c r="CX41" s="132">
        <v>0</v>
      </c>
      <c r="CY41" s="132">
        <v>0</v>
      </c>
      <c r="CZ41" s="132">
        <v>0</v>
      </c>
      <c r="DA41" s="132">
        <v>0</v>
      </c>
      <c r="DB41" s="132">
        <v>0</v>
      </c>
      <c r="DC41" s="132">
        <v>13935.000000000005</v>
      </c>
    </row>
    <row r="42" spans="2:107" ht="20.25" customHeight="1">
      <c r="B42" s="112"/>
      <c r="C42" s="113"/>
      <c r="D42" s="109" t="s">
        <v>38</v>
      </c>
      <c r="E42" s="132">
        <f aca="true" t="shared" si="24" ref="E42:BP42">SUM(E40:E41)</f>
        <v>359.1223359148388</v>
      </c>
      <c r="F42" s="132">
        <f t="shared" si="24"/>
        <v>370.1528717871123</v>
      </c>
      <c r="G42" s="132">
        <f t="shared" si="24"/>
        <v>353.1086114177233</v>
      </c>
      <c r="H42" s="132">
        <f t="shared" si="24"/>
        <v>353.06148299141273</v>
      </c>
      <c r="I42" s="132">
        <f t="shared" si="24"/>
        <v>351.11974606078826</v>
      </c>
      <c r="J42" s="132">
        <f t="shared" si="24"/>
        <v>353.08380698282303</v>
      </c>
      <c r="K42" s="132">
        <f t="shared" si="24"/>
        <v>391.2591979490322</v>
      </c>
      <c r="L42" s="132">
        <f t="shared" si="24"/>
        <v>310.99021594650446</v>
      </c>
      <c r="M42" s="132">
        <f t="shared" si="24"/>
        <v>355.12724209653857</v>
      </c>
      <c r="N42" s="132">
        <f t="shared" si="24"/>
        <v>364.1341864030167</v>
      </c>
      <c r="O42" s="132">
        <f t="shared" si="24"/>
        <v>411.2892367973137</v>
      </c>
      <c r="P42" s="132">
        <f t="shared" si="24"/>
        <v>395.25181132384233</v>
      </c>
      <c r="Q42" s="132">
        <f t="shared" si="24"/>
        <v>498.5886999668347</v>
      </c>
      <c r="R42" s="132">
        <f t="shared" si="24"/>
        <v>453.44731936437296</v>
      </c>
      <c r="S42" s="132">
        <f t="shared" si="24"/>
        <v>505.5745331510075</v>
      </c>
      <c r="T42" s="132">
        <f t="shared" si="24"/>
        <v>480.1090785504167</v>
      </c>
      <c r="U42" s="132">
        <f t="shared" si="24"/>
        <v>448.71424291321455</v>
      </c>
      <c r="V42" s="132">
        <f t="shared" si="24"/>
        <v>451.83016227061705</v>
      </c>
      <c r="W42" s="132">
        <f t="shared" si="24"/>
        <v>457.8310016405577</v>
      </c>
      <c r="X42" s="132">
        <f t="shared" si="24"/>
        <v>449.7858826054246</v>
      </c>
      <c r="Y42" s="132">
        <f t="shared" si="24"/>
        <v>507.17335554356634</v>
      </c>
      <c r="Z42" s="132">
        <f t="shared" si="24"/>
        <v>438.5588444000706</v>
      </c>
      <c r="AA42" s="132">
        <f t="shared" si="24"/>
        <v>359.8439345874462</v>
      </c>
      <c r="AB42" s="132">
        <f t="shared" si="24"/>
        <v>389.21099051266043</v>
      </c>
      <c r="AC42" s="132">
        <f t="shared" si="24"/>
        <v>394.2006900188079</v>
      </c>
      <c r="AD42" s="132">
        <f t="shared" si="24"/>
        <v>472.9045998626292</v>
      </c>
      <c r="AE42" s="132">
        <f t="shared" si="24"/>
        <v>430.6457249905743</v>
      </c>
      <c r="AF42" s="132">
        <f t="shared" si="24"/>
        <v>438.6743440725028</v>
      </c>
      <c r="AG42" s="132">
        <f t="shared" si="24"/>
        <v>478.0537989164211</v>
      </c>
      <c r="AH42" s="132">
        <f t="shared" si="24"/>
        <v>499.2107362744563</v>
      </c>
      <c r="AI42" s="132">
        <f t="shared" si="24"/>
        <v>537.4855515197553</v>
      </c>
      <c r="AJ42" s="132">
        <f t="shared" si="24"/>
        <v>538.4801914303439</v>
      </c>
      <c r="AK42" s="132">
        <f t="shared" si="24"/>
        <v>465.89812061329695</v>
      </c>
      <c r="AL42" s="132">
        <f t="shared" si="24"/>
        <v>477.0151591306203</v>
      </c>
      <c r="AM42" s="132">
        <f t="shared" si="24"/>
        <v>536.5679113907883</v>
      </c>
      <c r="AN42" s="132">
        <f t="shared" si="24"/>
        <v>491.1216173641109</v>
      </c>
      <c r="AO42" s="132">
        <f t="shared" si="24"/>
        <v>547.4814504852549</v>
      </c>
      <c r="AP42" s="132">
        <f t="shared" si="24"/>
        <v>490.0224777498932</v>
      </c>
      <c r="AQ42" s="132">
        <f t="shared" si="24"/>
        <v>459.88628127455326</v>
      </c>
      <c r="AR42" s="132">
        <f t="shared" si="24"/>
        <v>436.56956457889345</v>
      </c>
      <c r="AS42" s="132">
        <f t="shared" si="24"/>
        <v>519.3345338310921</v>
      </c>
      <c r="AT42" s="132">
        <f t="shared" si="24"/>
        <v>466.91476046149165</v>
      </c>
      <c r="AU42" s="132">
        <f t="shared" si="24"/>
        <v>462.8647010219174</v>
      </c>
      <c r="AV42" s="132">
        <f t="shared" si="24"/>
        <v>459.87528130575015</v>
      </c>
      <c r="AW42" s="132">
        <f t="shared" si="24"/>
        <v>412.4727073643049</v>
      </c>
      <c r="AX42" s="132">
        <f t="shared" si="24"/>
        <v>420.435326633415</v>
      </c>
      <c r="AY42" s="132">
        <f t="shared" si="24"/>
        <v>459.78728155532565</v>
      </c>
      <c r="AZ42" s="132">
        <f t="shared" si="24"/>
        <v>338.8849966678663</v>
      </c>
      <c r="BA42" s="132">
        <f t="shared" si="24"/>
        <v>301.56082145794346</v>
      </c>
      <c r="BB42" s="132">
        <f t="shared" si="24"/>
        <v>330.7628778511117</v>
      </c>
      <c r="BC42" s="132">
        <f t="shared" si="24"/>
        <v>367.00991338442293</v>
      </c>
      <c r="BD42" s="132">
        <f t="shared" si="24"/>
        <v>370.07633288221166</v>
      </c>
      <c r="BE42" s="132">
        <f t="shared" si="24"/>
        <v>287.28386370800536</v>
      </c>
      <c r="BF42" s="132">
        <f t="shared" si="24"/>
        <v>318.73369918922276</v>
      </c>
      <c r="BG42" s="132">
        <f t="shared" si="24"/>
        <v>331.80701762131406</v>
      </c>
      <c r="BH42" s="132">
        <f t="shared" si="24"/>
        <v>313.61750004184006</v>
      </c>
      <c r="BI42" s="132">
        <f t="shared" si="24"/>
        <v>258.1973069872693</v>
      </c>
      <c r="BJ42" s="132">
        <f t="shared" si="24"/>
        <v>285.37158366844966</v>
      </c>
      <c r="BK42" s="132">
        <f t="shared" si="24"/>
        <v>253.1416076683035</v>
      </c>
      <c r="BL42" s="132">
        <f t="shared" si="24"/>
        <v>248.0804083649361</v>
      </c>
      <c r="BM42" s="132">
        <f t="shared" si="24"/>
        <v>256.78236039380397</v>
      </c>
      <c r="BN42" s="132">
        <f t="shared" si="24"/>
        <v>271.8129509713577</v>
      </c>
      <c r="BO42" s="132">
        <f t="shared" si="24"/>
        <v>190.601625603653</v>
      </c>
      <c r="BP42" s="132">
        <f t="shared" si="24"/>
        <v>209.65459487789724</v>
      </c>
      <c r="BQ42" s="132">
        <f aca="true" t="shared" si="25" ref="BQ42:DB42">SUM(BQ40:BQ41)</f>
        <v>209.5876229036665</v>
      </c>
      <c r="BR42" s="132">
        <f t="shared" si="25"/>
        <v>169.51266254616326</v>
      </c>
      <c r="BS42" s="132">
        <f t="shared" si="25"/>
        <v>144.42860567037334</v>
      </c>
      <c r="BT42" s="132">
        <f t="shared" si="25"/>
        <v>135.3918960420149</v>
      </c>
      <c r="BU42" s="132">
        <f t="shared" si="25"/>
        <v>146.45467767965874</v>
      </c>
      <c r="BV42" s="132">
        <f t="shared" si="25"/>
        <v>122.37001436931638</v>
      </c>
      <c r="BW42" s="132">
        <f t="shared" si="25"/>
        <v>137.3981245033801</v>
      </c>
      <c r="BX42" s="132">
        <f t="shared" si="25"/>
        <v>107.30221713941225</v>
      </c>
      <c r="BY42" s="132">
        <f t="shared" si="25"/>
        <v>115.34201364581315</v>
      </c>
      <c r="BZ42" s="132">
        <f t="shared" si="25"/>
        <v>84.23183005545759</v>
      </c>
      <c r="CA42" s="132">
        <f t="shared" si="25"/>
        <v>94.26545280577356</v>
      </c>
      <c r="CB42" s="132">
        <f t="shared" si="25"/>
        <v>77.22119243638456</v>
      </c>
      <c r="CC42" s="132">
        <f t="shared" si="25"/>
        <v>90.27531987445343</v>
      </c>
      <c r="CD42" s="132">
        <f t="shared" si="25"/>
        <v>93.27350057079609</v>
      </c>
      <c r="CE42" s="132">
        <f t="shared" si="25"/>
        <v>82.2057580461722</v>
      </c>
      <c r="CF42" s="132">
        <f t="shared" si="25"/>
        <v>48.12963952484431</v>
      </c>
      <c r="CG42" s="132">
        <f t="shared" si="25"/>
        <v>57.1713100401828</v>
      </c>
      <c r="CH42" s="132">
        <f t="shared" si="25"/>
        <v>49.12903309029186</v>
      </c>
      <c r="CI42" s="132">
        <f t="shared" si="25"/>
        <v>48.12963952484431</v>
      </c>
      <c r="CJ42" s="132">
        <f t="shared" si="25"/>
        <v>37.09910365257082</v>
      </c>
      <c r="CK42" s="132">
        <f t="shared" si="25"/>
        <v>34.100922956228146</v>
      </c>
      <c r="CL42" s="132">
        <f t="shared" si="25"/>
        <v>23.07286752744468</v>
      </c>
      <c r="CM42" s="132">
        <f t="shared" si="25"/>
        <v>32.084772720902855</v>
      </c>
      <c r="CN42" s="132">
        <f t="shared" si="25"/>
        <v>18.053575708796668</v>
      </c>
      <c r="CO42" s="132">
        <f t="shared" si="25"/>
        <v>11.025574985293446</v>
      </c>
      <c r="CP42" s="132">
        <f t="shared" si="25"/>
        <v>13.039244777128712</v>
      </c>
      <c r="CQ42" s="132">
        <f t="shared" si="25"/>
        <v>6.018685384095566</v>
      </c>
      <c r="CR42" s="132">
        <f t="shared" si="25"/>
        <v>5.014330931667958</v>
      </c>
      <c r="CS42" s="132">
        <f t="shared" si="25"/>
        <v>4.007496035750324</v>
      </c>
      <c r="CT42" s="132">
        <f t="shared" si="25"/>
        <v>3.0081024703027692</v>
      </c>
      <c r="CU42" s="132">
        <f t="shared" si="25"/>
        <v>0</v>
      </c>
      <c r="CV42" s="132">
        <f t="shared" si="25"/>
        <v>1.001874008937581</v>
      </c>
      <c r="CW42" s="132">
        <f t="shared" si="25"/>
        <v>1.001874008937581</v>
      </c>
      <c r="CX42" s="132">
        <f t="shared" si="25"/>
        <v>0</v>
      </c>
      <c r="CY42" s="132">
        <f t="shared" si="25"/>
        <v>0</v>
      </c>
      <c r="CZ42" s="132">
        <f t="shared" si="25"/>
        <v>0</v>
      </c>
      <c r="DA42" s="132">
        <f t="shared" si="25"/>
        <v>0</v>
      </c>
      <c r="DB42" s="132">
        <f t="shared" si="25"/>
        <v>0</v>
      </c>
      <c r="DC42" s="132">
        <f>SUM(E42:DB42)</f>
        <v>27838</v>
      </c>
    </row>
    <row r="43" spans="2:149" ht="20.25" customHeight="1">
      <c r="B43" s="106">
        <v>14</v>
      </c>
      <c r="C43" s="107" t="s">
        <v>74</v>
      </c>
      <c r="D43" s="109" t="s">
        <v>36</v>
      </c>
      <c r="E43" s="132">
        <v>402.2065981611682</v>
      </c>
      <c r="F43" s="132">
        <v>441.4217414818821</v>
      </c>
      <c r="G43" s="132">
        <v>483.65343428880476</v>
      </c>
      <c r="H43" s="132">
        <v>441.4217414818821</v>
      </c>
      <c r="I43" s="132">
        <v>468.57068685776096</v>
      </c>
      <c r="J43" s="132">
        <v>485.6644672796106</v>
      </c>
      <c r="K43" s="132">
        <v>488.6810167658194</v>
      </c>
      <c r="L43" s="132">
        <v>462.53758788534344</v>
      </c>
      <c r="M43" s="132">
        <v>481.6424012979989</v>
      </c>
      <c r="N43" s="132">
        <v>464.54862087614924</v>
      </c>
      <c r="O43" s="132">
        <v>517.8409951325041</v>
      </c>
      <c r="P43" s="132">
        <v>516.8354786371011</v>
      </c>
      <c r="Q43" s="132">
        <v>625.4312601406166</v>
      </c>
      <c r="R43" s="132">
        <v>632.469875608437</v>
      </c>
      <c r="S43" s="132">
        <v>657.60778799351</v>
      </c>
      <c r="T43" s="132">
        <v>641.7041342605296</v>
      </c>
      <c r="U43" s="132">
        <v>636.6353812252963</v>
      </c>
      <c r="V43" s="132">
        <v>620.4153715125499</v>
      </c>
      <c r="W43" s="132">
        <v>610.2778654420835</v>
      </c>
      <c r="X43" s="132">
        <v>627.5116257618765</v>
      </c>
      <c r="Y43" s="132">
        <v>623.4566233336899</v>
      </c>
      <c r="Z43" s="132">
        <v>466.3252792414591</v>
      </c>
      <c r="AA43" s="132">
        <v>461.25652620622583</v>
      </c>
      <c r="AB43" s="132">
        <v>523.0953132360715</v>
      </c>
      <c r="AC43" s="132">
        <v>604.1953617998035</v>
      </c>
      <c r="AD43" s="132">
        <v>603.1816111927569</v>
      </c>
      <c r="AE43" s="132">
        <v>643.7316354746229</v>
      </c>
      <c r="AF43" s="132">
        <v>624.4703739407365</v>
      </c>
      <c r="AG43" s="132">
        <v>682.2541585423955</v>
      </c>
      <c r="AH43" s="132">
        <v>671.1029018648825</v>
      </c>
      <c r="AI43" s="132">
        <v>676.1716549001156</v>
      </c>
      <c r="AJ43" s="132">
        <v>690.3641633987688</v>
      </c>
      <c r="AK43" s="132">
        <v>644.7453860816695</v>
      </c>
      <c r="AL43" s="132">
        <v>695.432916434002</v>
      </c>
      <c r="AM43" s="132">
        <v>689.3504127917222</v>
      </c>
      <c r="AN43" s="132">
        <v>750.1754492145211</v>
      </c>
      <c r="AO43" s="132">
        <v>809.9867350302735</v>
      </c>
      <c r="AP43" s="132">
        <v>756.257952856801</v>
      </c>
      <c r="AQ43" s="132">
        <v>771.4642119625008</v>
      </c>
      <c r="AR43" s="132">
        <v>733.9554395017748</v>
      </c>
      <c r="AS43" s="132">
        <v>719.7629310031216</v>
      </c>
      <c r="AT43" s="132">
        <v>667.0478994366958</v>
      </c>
      <c r="AU43" s="132">
        <v>732.9416888947281</v>
      </c>
      <c r="AV43" s="132">
        <v>586.9616014800105</v>
      </c>
      <c r="AW43" s="132">
        <v>617.37411969141</v>
      </c>
      <c r="AX43" s="132">
        <v>574.7965941954507</v>
      </c>
      <c r="AY43" s="132">
        <v>578.8515966236373</v>
      </c>
      <c r="AZ43" s="132">
        <v>517.0128095937916</v>
      </c>
      <c r="BA43" s="132">
        <v>492.682795024672</v>
      </c>
      <c r="BB43" s="132">
        <v>454.1602719568993</v>
      </c>
      <c r="BC43" s="132">
        <v>476.4627853119256</v>
      </c>
      <c r="BD43" s="132">
        <v>462.2702768132725</v>
      </c>
      <c r="BE43" s="132">
        <v>409.55524524684665</v>
      </c>
      <c r="BF43" s="132">
        <v>412.59649706798666</v>
      </c>
      <c r="BG43" s="132">
        <v>458.2152743850859</v>
      </c>
      <c r="BH43" s="132">
        <v>351.77146064518763</v>
      </c>
      <c r="BI43" s="132">
        <v>391.307734320007</v>
      </c>
      <c r="BJ43" s="132">
        <v>359.8814655015608</v>
      </c>
      <c r="BK43" s="132">
        <v>346.70270760995436</v>
      </c>
      <c r="BL43" s="132">
        <v>355.8264630733742</v>
      </c>
      <c r="BM43" s="132">
        <v>327.7983775013521</v>
      </c>
      <c r="BN43" s="132">
        <v>320.7597620335316</v>
      </c>
      <c r="BO43" s="132">
        <v>280.53910221741484</v>
      </c>
      <c r="BP43" s="132">
        <v>273.50048674959436</v>
      </c>
      <c r="BQ43" s="132">
        <v>234.28534342888048</v>
      </c>
      <c r="BR43" s="132">
        <v>239.31292590589507</v>
      </c>
      <c r="BS43" s="132">
        <v>200.0977825851812</v>
      </c>
      <c r="BT43" s="132">
        <v>184.00951865873446</v>
      </c>
      <c r="BU43" s="132">
        <v>162.89367225527312</v>
      </c>
      <c r="BV43" s="132">
        <v>155.85505678745267</v>
      </c>
      <c r="BW43" s="132">
        <v>135.74472687939428</v>
      </c>
      <c r="BX43" s="132">
        <v>138.76127636560304</v>
      </c>
      <c r="BY43" s="132">
        <v>140.77230935640887</v>
      </c>
      <c r="BZ43" s="132">
        <v>103.5681990265008</v>
      </c>
      <c r="CA43" s="132">
        <v>79.43580313683071</v>
      </c>
      <c r="CB43" s="132">
        <v>86.47441860465116</v>
      </c>
      <c r="CC43" s="132">
        <v>111.61233098972417</v>
      </c>
      <c r="CD43" s="132">
        <v>82.45235262303949</v>
      </c>
      <c r="CE43" s="132">
        <v>56.30892374256355</v>
      </c>
      <c r="CF43" s="132">
        <v>50.27582477014602</v>
      </c>
      <c r="CG43" s="132">
        <v>46.25375878853434</v>
      </c>
      <c r="CH43" s="132">
        <v>32.17652785289346</v>
      </c>
      <c r="CI43" s="132">
        <v>35.19307733910222</v>
      </c>
      <c r="CJ43" s="132">
        <v>28.154461871281775</v>
      </c>
      <c r="CK43" s="132">
        <v>26.143428880475934</v>
      </c>
      <c r="CL43" s="132">
        <v>16.08826392644673</v>
      </c>
      <c r="CM43" s="132">
        <v>10.055164954029205</v>
      </c>
      <c r="CN43" s="132">
        <v>11.060681449432126</v>
      </c>
      <c r="CO43" s="132">
        <v>11.060681449432126</v>
      </c>
      <c r="CP43" s="132">
        <v>5.027582477014603</v>
      </c>
      <c r="CQ43" s="132">
        <v>6.033098972417523</v>
      </c>
      <c r="CR43" s="132">
        <v>3.0165494862087616</v>
      </c>
      <c r="CS43" s="132">
        <v>2.011032990805841</v>
      </c>
      <c r="CT43" s="132">
        <v>5.027582477014603</v>
      </c>
      <c r="CU43" s="132">
        <v>0</v>
      </c>
      <c r="CV43" s="132">
        <v>1.0055164954029205</v>
      </c>
      <c r="CW43" s="132">
        <v>0</v>
      </c>
      <c r="CX43" s="132">
        <v>0</v>
      </c>
      <c r="CY43" s="132">
        <v>0</v>
      </c>
      <c r="CZ43" s="132">
        <v>0</v>
      </c>
      <c r="DA43" s="132">
        <v>0</v>
      </c>
      <c r="DB43" s="132">
        <v>0</v>
      </c>
      <c r="DC43" s="132">
        <v>37396.99999999998</v>
      </c>
      <c r="DI43" s="42" t="s">
        <v>40</v>
      </c>
      <c r="DJ43" s="100" t="s">
        <v>40</v>
      </c>
      <c r="DK43" s="100" t="s">
        <v>40</v>
      </c>
      <c r="DL43" s="100" t="s">
        <v>40</v>
      </c>
      <c r="DM43" s="100" t="s">
        <v>40</v>
      </c>
      <c r="DN43" s="100" t="s">
        <v>40</v>
      </c>
      <c r="DO43" s="100" t="s">
        <v>40</v>
      </c>
      <c r="DP43" s="100" t="s">
        <v>40</v>
      </c>
      <c r="DQ43" s="100" t="s">
        <v>40</v>
      </c>
      <c r="DR43" s="100" t="s">
        <v>40</v>
      </c>
      <c r="DS43" s="100" t="s">
        <v>40</v>
      </c>
      <c r="DT43" s="100" t="s">
        <v>40</v>
      </c>
      <c r="DU43" s="100" t="s">
        <v>40</v>
      </c>
      <c r="DV43" s="100" t="s">
        <v>40</v>
      </c>
      <c r="DW43" s="100" t="s">
        <v>40</v>
      </c>
      <c r="DX43" s="100" t="s">
        <v>40</v>
      </c>
      <c r="DY43" s="100" t="s">
        <v>40</v>
      </c>
      <c r="DZ43" s="100" t="s">
        <v>40</v>
      </c>
      <c r="EA43" s="100" t="s">
        <v>40</v>
      </c>
      <c r="EB43" s="100" t="s">
        <v>40</v>
      </c>
      <c r="EC43" s="100" t="s">
        <v>40</v>
      </c>
      <c r="ED43" s="100" t="s">
        <v>40</v>
      </c>
      <c r="EE43" s="100" t="s">
        <v>40</v>
      </c>
      <c r="EF43" s="100" t="s">
        <v>40</v>
      </c>
      <c r="EG43" s="100" t="s">
        <v>40</v>
      </c>
      <c r="EH43" s="100" t="s">
        <v>40</v>
      </c>
      <c r="EI43" s="100" t="s">
        <v>40</v>
      </c>
      <c r="EJ43" s="100" t="s">
        <v>40</v>
      </c>
      <c r="EK43" s="100" t="s">
        <v>40</v>
      </c>
      <c r="EL43" s="100" t="s">
        <v>40</v>
      </c>
      <c r="EM43" s="100" t="s">
        <v>40</v>
      </c>
      <c r="EN43" s="100" t="s">
        <v>40</v>
      </c>
      <c r="EO43" s="100" t="s">
        <v>40</v>
      </c>
      <c r="EP43" s="100" t="s">
        <v>40</v>
      </c>
      <c r="EQ43" s="100" t="s">
        <v>40</v>
      </c>
      <c r="ER43" s="100" t="s">
        <v>40</v>
      </c>
      <c r="ES43" s="100" t="s">
        <v>40</v>
      </c>
    </row>
    <row r="44" spans="2:113" s="222" customFormat="1" ht="20.25" customHeight="1">
      <c r="B44" s="223"/>
      <c r="C44" s="224"/>
      <c r="D44" s="225" t="s">
        <v>37</v>
      </c>
      <c r="E44" s="226">
        <v>422.9319792543514</v>
      </c>
      <c r="F44" s="226">
        <v>408.86773291335163</v>
      </c>
      <c r="G44" s="226">
        <v>428.9595134004942</v>
      </c>
      <c r="H44" s="226">
        <v>448.0467048632797</v>
      </c>
      <c r="I44" s="226">
        <v>432.9778694979227</v>
      </c>
      <c r="J44" s="226">
        <v>432.9778694979227</v>
      </c>
      <c r="K44" s="226">
        <v>452.0650609607082</v>
      </c>
      <c r="L44" s="226">
        <v>448.0467048632797</v>
      </c>
      <c r="M44" s="226">
        <v>477.1797865696364</v>
      </c>
      <c r="N44" s="226">
        <v>455.0788280337796</v>
      </c>
      <c r="O44" s="226">
        <v>467.1338963260651</v>
      </c>
      <c r="P44" s="226">
        <v>524.3954707144214</v>
      </c>
      <c r="Q44" s="226">
        <v>527.4092377874929</v>
      </c>
      <c r="R44" s="226">
        <v>566.5882097374209</v>
      </c>
      <c r="S44" s="226">
        <v>593.7121133950634</v>
      </c>
      <c r="T44" s="226">
        <v>586.6945330463975</v>
      </c>
      <c r="U44" s="226">
        <v>516.8981144598433</v>
      </c>
      <c r="V44" s="226">
        <v>563.4290601842129</v>
      </c>
      <c r="W44" s="226">
        <v>527.0135374434019</v>
      </c>
      <c r="X44" s="226">
        <v>563.4290601842129</v>
      </c>
      <c r="Y44" s="226">
        <v>549.2674680072308</v>
      </c>
      <c r="Z44" s="226">
        <v>546.2328411121632</v>
      </c>
      <c r="AA44" s="226">
        <v>522.9673682499784</v>
      </c>
      <c r="AB44" s="226">
        <v>510.8288606697082</v>
      </c>
      <c r="AC44" s="226">
        <v>555.336721797366</v>
      </c>
      <c r="AD44" s="226">
        <v>574.5560254661273</v>
      </c>
      <c r="AE44" s="226">
        <v>603.8907521184472</v>
      </c>
      <c r="AF44" s="226">
        <v>608.9484636102264</v>
      </c>
      <c r="AG44" s="226">
        <v>625.1331403839201</v>
      </c>
      <c r="AH44" s="226">
        <v>562.4175178858569</v>
      </c>
      <c r="AI44" s="226">
        <v>646.3755286493931</v>
      </c>
      <c r="AJ44" s="226">
        <v>657.5024939313076</v>
      </c>
      <c r="AK44" s="226">
        <v>582.6483638529741</v>
      </c>
      <c r="AL44" s="226">
        <v>656.4909516329517</v>
      </c>
      <c r="AM44" s="226">
        <v>725.27582792115</v>
      </c>
      <c r="AN44" s="226">
        <v>681.7795090918481</v>
      </c>
      <c r="AO44" s="226">
        <v>725.27582792115</v>
      </c>
      <c r="AP44" s="226">
        <v>698.9757281638978</v>
      </c>
      <c r="AQ44" s="226">
        <v>753.5990122751141</v>
      </c>
      <c r="AR44" s="226">
        <v>761.691350661961</v>
      </c>
      <c r="AS44" s="226">
        <v>660.5371208263751</v>
      </c>
      <c r="AT44" s="226">
        <v>656.4909516329517</v>
      </c>
      <c r="AU44" s="226">
        <v>694.9295589704743</v>
      </c>
      <c r="AV44" s="226">
        <v>663.5717477214428</v>
      </c>
      <c r="AW44" s="226">
        <v>592.7637868365326</v>
      </c>
      <c r="AX44" s="226">
        <v>542.1866719187398</v>
      </c>
      <c r="AY44" s="226">
        <v>584.6714484496858</v>
      </c>
      <c r="AZ44" s="226">
        <v>541.1751296203839</v>
      </c>
      <c r="BA44" s="226">
        <v>522.9673682499784</v>
      </c>
      <c r="BB44" s="226">
        <v>479.4710494206766</v>
      </c>
      <c r="BC44" s="226">
        <v>455.19403426013605</v>
      </c>
      <c r="BD44" s="226">
        <v>439.0093574864423</v>
      </c>
      <c r="BE44" s="226">
        <v>439.0093574864423</v>
      </c>
      <c r="BF44" s="226">
        <v>512.8519452664199</v>
      </c>
      <c r="BG44" s="226">
        <v>482.50567631574415</v>
      </c>
      <c r="BH44" s="226">
        <v>392.4784117620728</v>
      </c>
      <c r="BI44" s="226">
        <v>383.37453107687014</v>
      </c>
      <c r="BJ44" s="226">
        <v>361.12060051304127</v>
      </c>
      <c r="BK44" s="226">
        <v>413.72080002754586</v>
      </c>
      <c r="BL44" s="226">
        <v>333.8089584574331</v>
      </c>
      <c r="BM44" s="226">
        <v>338.5465012083526</v>
      </c>
      <c r="BN44" s="226">
        <v>305.3950634045673</v>
      </c>
      <c r="BO44" s="226">
        <v>322.4730768186385</v>
      </c>
      <c r="BP44" s="226">
        <v>316.4455426724957</v>
      </c>
      <c r="BQ44" s="226">
        <v>266.21609145463924</v>
      </c>
      <c r="BR44" s="226">
        <v>286.30787194178185</v>
      </c>
      <c r="BS44" s="226">
        <v>224.02335243163984</v>
      </c>
      <c r="BT44" s="226">
        <v>213.97746218806853</v>
      </c>
      <c r="BU44" s="226">
        <v>200.91780487142586</v>
      </c>
      <c r="BV44" s="226">
        <v>214.98205121242566</v>
      </c>
      <c r="BW44" s="226">
        <v>173.79390121378336</v>
      </c>
      <c r="BX44" s="226">
        <v>196.89944877399734</v>
      </c>
      <c r="BY44" s="226">
        <v>168.77095609199773</v>
      </c>
      <c r="BZ44" s="226">
        <v>166.76177804328347</v>
      </c>
      <c r="CA44" s="226">
        <v>144.66081950742662</v>
      </c>
      <c r="CB44" s="226">
        <v>119.54609389849838</v>
      </c>
      <c r="CC44" s="226">
        <v>138.63328536128384</v>
      </c>
      <c r="CD44" s="226">
        <v>142.65164145871236</v>
      </c>
      <c r="CE44" s="226">
        <v>113.51855975235561</v>
      </c>
      <c r="CF44" s="226">
        <v>84.38547804599887</v>
      </c>
      <c r="CG44" s="226">
        <v>67.30746463192766</v>
      </c>
      <c r="CH44" s="226">
        <v>76.34876585114182</v>
      </c>
      <c r="CI44" s="226">
        <v>83.38088902164174</v>
      </c>
      <c r="CJ44" s="226">
        <v>58.266163412713496</v>
      </c>
      <c r="CK44" s="226">
        <v>51.234040242213595</v>
      </c>
      <c r="CL44" s="226">
        <v>40.18356097428517</v>
      </c>
      <c r="CM44" s="226">
        <v>23.105547560213974</v>
      </c>
      <c r="CN44" s="226">
        <v>20.091780487142586</v>
      </c>
      <c r="CO44" s="226">
        <v>19.087191462785455</v>
      </c>
      <c r="CP44" s="226">
        <v>9.041301219214164</v>
      </c>
      <c r="CQ44" s="226">
        <v>10.045890243571293</v>
      </c>
      <c r="CR44" s="226">
        <v>7.032123170499905</v>
      </c>
      <c r="CS44" s="226">
        <v>10.045890243571293</v>
      </c>
      <c r="CT44" s="226">
        <v>3.0137670730713877</v>
      </c>
      <c r="CU44" s="226">
        <v>5.0229451217856464</v>
      </c>
      <c r="CV44" s="226">
        <v>1.0045890243571294</v>
      </c>
      <c r="CW44" s="226">
        <v>3.0137670730713877</v>
      </c>
      <c r="CX44" s="226">
        <v>0</v>
      </c>
      <c r="CY44" s="226">
        <v>0</v>
      </c>
      <c r="CZ44" s="226">
        <v>0</v>
      </c>
      <c r="DA44" s="226">
        <v>0</v>
      </c>
      <c r="DB44" s="226">
        <v>0</v>
      </c>
      <c r="DC44" s="226">
        <v>37171.000000000015</v>
      </c>
      <c r="DD44" s="227"/>
      <c r="DE44" s="227"/>
      <c r="DF44" s="227"/>
      <c r="DG44" s="227"/>
      <c r="DH44" s="227"/>
      <c r="DI44" s="228"/>
    </row>
    <row r="45" spans="2:107" ht="20.25" customHeight="1">
      <c r="B45" s="112"/>
      <c r="C45" s="113"/>
      <c r="D45" s="109" t="s">
        <v>38</v>
      </c>
      <c r="E45" s="132">
        <f aca="true" t="shared" si="26" ref="E45:BP45">SUM(E43:E44)</f>
        <v>825.1385774155196</v>
      </c>
      <c r="F45" s="132">
        <f t="shared" si="26"/>
        <v>850.2894743952338</v>
      </c>
      <c r="G45" s="132">
        <f t="shared" si="26"/>
        <v>912.612947689299</v>
      </c>
      <c r="H45" s="132">
        <f t="shared" si="26"/>
        <v>889.4684463451617</v>
      </c>
      <c r="I45" s="132">
        <f t="shared" si="26"/>
        <v>901.5485563556837</v>
      </c>
      <c r="J45" s="132">
        <f t="shared" si="26"/>
        <v>918.6423367775333</v>
      </c>
      <c r="K45" s="132">
        <f t="shared" si="26"/>
        <v>940.7460777265276</v>
      </c>
      <c r="L45" s="132">
        <f t="shared" si="26"/>
        <v>910.584292748623</v>
      </c>
      <c r="M45" s="132">
        <f t="shared" si="26"/>
        <v>958.8221878676353</v>
      </c>
      <c r="N45" s="132">
        <f t="shared" si="26"/>
        <v>919.6274489099288</v>
      </c>
      <c r="O45" s="132">
        <f t="shared" si="26"/>
        <v>984.9748914585691</v>
      </c>
      <c r="P45" s="132">
        <f t="shared" si="26"/>
        <v>1041.2309493515227</v>
      </c>
      <c r="Q45" s="132">
        <f t="shared" si="26"/>
        <v>1152.8404979281095</v>
      </c>
      <c r="R45" s="132">
        <f t="shared" si="26"/>
        <v>1199.0580853458578</v>
      </c>
      <c r="S45" s="132">
        <f t="shared" si="26"/>
        <v>1251.3199013885733</v>
      </c>
      <c r="T45" s="132">
        <f t="shared" si="26"/>
        <v>1228.398667306927</v>
      </c>
      <c r="U45" s="132">
        <f t="shared" si="26"/>
        <v>1153.5334956851398</v>
      </c>
      <c r="V45" s="132">
        <f t="shared" si="26"/>
        <v>1183.8444316967627</v>
      </c>
      <c r="W45" s="132">
        <f t="shared" si="26"/>
        <v>1137.2914028854852</v>
      </c>
      <c r="X45" s="132">
        <f t="shared" si="26"/>
        <v>1190.9406859460894</v>
      </c>
      <c r="Y45" s="132">
        <f t="shared" si="26"/>
        <v>1172.7240913409207</v>
      </c>
      <c r="Z45" s="132">
        <f t="shared" si="26"/>
        <v>1012.5581203536224</v>
      </c>
      <c r="AA45" s="132">
        <f t="shared" si="26"/>
        <v>984.2238944562043</v>
      </c>
      <c r="AB45" s="132">
        <f t="shared" si="26"/>
        <v>1033.9241739057798</v>
      </c>
      <c r="AC45" s="132">
        <f t="shared" si="26"/>
        <v>1159.5320835971695</v>
      </c>
      <c r="AD45" s="132">
        <f t="shared" si="26"/>
        <v>1177.7376366588842</v>
      </c>
      <c r="AE45" s="132">
        <f t="shared" si="26"/>
        <v>1247.62238759307</v>
      </c>
      <c r="AF45" s="132">
        <f t="shared" si="26"/>
        <v>1233.418837550963</v>
      </c>
      <c r="AG45" s="132">
        <f t="shared" si="26"/>
        <v>1307.3872989263157</v>
      </c>
      <c r="AH45" s="132">
        <f t="shared" si="26"/>
        <v>1233.5204197507394</v>
      </c>
      <c r="AI45" s="132">
        <f t="shared" si="26"/>
        <v>1322.5471835495086</v>
      </c>
      <c r="AJ45" s="132">
        <f t="shared" si="26"/>
        <v>1347.8666573300766</v>
      </c>
      <c r="AK45" s="132">
        <f t="shared" si="26"/>
        <v>1227.3937499346434</v>
      </c>
      <c r="AL45" s="132">
        <f t="shared" si="26"/>
        <v>1351.9238680669537</v>
      </c>
      <c r="AM45" s="132">
        <f t="shared" si="26"/>
        <v>1414.6262407128722</v>
      </c>
      <c r="AN45" s="132">
        <f t="shared" si="26"/>
        <v>1431.9549583063692</v>
      </c>
      <c r="AO45" s="132">
        <f t="shared" si="26"/>
        <v>1535.2625629514237</v>
      </c>
      <c r="AP45" s="132">
        <f t="shared" si="26"/>
        <v>1455.233681020699</v>
      </c>
      <c r="AQ45" s="132">
        <f t="shared" si="26"/>
        <v>1525.063224237615</v>
      </c>
      <c r="AR45" s="132">
        <f t="shared" si="26"/>
        <v>1495.6467901637357</v>
      </c>
      <c r="AS45" s="132">
        <f t="shared" si="26"/>
        <v>1380.3000518294966</v>
      </c>
      <c r="AT45" s="132">
        <f t="shared" si="26"/>
        <v>1323.5388510696475</v>
      </c>
      <c r="AU45" s="132">
        <f t="shared" si="26"/>
        <v>1427.8712478652023</v>
      </c>
      <c r="AV45" s="132">
        <f t="shared" si="26"/>
        <v>1250.5333492014533</v>
      </c>
      <c r="AW45" s="132">
        <f t="shared" si="26"/>
        <v>1210.1379065279425</v>
      </c>
      <c r="AX45" s="132">
        <f t="shared" si="26"/>
        <v>1116.9832661141904</v>
      </c>
      <c r="AY45" s="132">
        <f t="shared" si="26"/>
        <v>1163.5230450733231</v>
      </c>
      <c r="AZ45" s="132">
        <f t="shared" si="26"/>
        <v>1058.1879392141755</v>
      </c>
      <c r="BA45" s="132">
        <f t="shared" si="26"/>
        <v>1015.6501632746504</v>
      </c>
      <c r="BB45" s="132">
        <f t="shared" si="26"/>
        <v>933.6313213775759</v>
      </c>
      <c r="BC45" s="132">
        <f t="shared" si="26"/>
        <v>931.6568195720616</v>
      </c>
      <c r="BD45" s="132">
        <f t="shared" si="26"/>
        <v>901.2796342997149</v>
      </c>
      <c r="BE45" s="132">
        <f t="shared" si="26"/>
        <v>848.5646027332889</v>
      </c>
      <c r="BF45" s="132">
        <f t="shared" si="26"/>
        <v>925.4484423344065</v>
      </c>
      <c r="BG45" s="132">
        <f t="shared" si="26"/>
        <v>940.72095070083</v>
      </c>
      <c r="BH45" s="132">
        <f t="shared" si="26"/>
        <v>744.2498724072605</v>
      </c>
      <c r="BI45" s="132">
        <f t="shared" si="26"/>
        <v>774.6822653968771</v>
      </c>
      <c r="BJ45" s="132">
        <f t="shared" si="26"/>
        <v>721.0020660146021</v>
      </c>
      <c r="BK45" s="132">
        <f t="shared" si="26"/>
        <v>760.4235076375003</v>
      </c>
      <c r="BL45" s="132">
        <f t="shared" si="26"/>
        <v>689.6354215308073</v>
      </c>
      <c r="BM45" s="132">
        <f t="shared" si="26"/>
        <v>666.3448787097047</v>
      </c>
      <c r="BN45" s="132">
        <f t="shared" si="26"/>
        <v>626.1548254380989</v>
      </c>
      <c r="BO45" s="132">
        <f t="shared" si="26"/>
        <v>603.0121790360533</v>
      </c>
      <c r="BP45" s="132">
        <f t="shared" si="26"/>
        <v>589.9460294220901</v>
      </c>
      <c r="BQ45" s="132">
        <f aca="true" t="shared" si="27" ref="BQ45:DB45">SUM(BQ43:BQ44)</f>
        <v>500.5014348835197</v>
      </c>
      <c r="BR45" s="132">
        <f t="shared" si="27"/>
        <v>525.620797847677</v>
      </c>
      <c r="BS45" s="132">
        <f t="shared" si="27"/>
        <v>424.12113501682103</v>
      </c>
      <c r="BT45" s="132">
        <f t="shared" si="27"/>
        <v>397.986980846803</v>
      </c>
      <c r="BU45" s="132">
        <f t="shared" si="27"/>
        <v>363.81147712669895</v>
      </c>
      <c r="BV45" s="132">
        <f t="shared" si="27"/>
        <v>370.8371079998783</v>
      </c>
      <c r="BW45" s="132">
        <f t="shared" si="27"/>
        <v>309.53862809317764</v>
      </c>
      <c r="BX45" s="132">
        <f t="shared" si="27"/>
        <v>335.66072513960034</v>
      </c>
      <c r="BY45" s="132">
        <f t="shared" si="27"/>
        <v>309.5432654484066</v>
      </c>
      <c r="BZ45" s="132">
        <f t="shared" si="27"/>
        <v>270.32997706978426</v>
      </c>
      <c r="CA45" s="132">
        <f t="shared" si="27"/>
        <v>224.09662264425734</v>
      </c>
      <c r="CB45" s="132">
        <f t="shared" si="27"/>
        <v>206.02051250314955</v>
      </c>
      <c r="CC45" s="132">
        <f t="shared" si="27"/>
        <v>250.245616351008</v>
      </c>
      <c r="CD45" s="132">
        <f t="shared" si="27"/>
        <v>225.10399408175186</v>
      </c>
      <c r="CE45" s="132">
        <f t="shared" si="27"/>
        <v>169.82748349491916</v>
      </c>
      <c r="CF45" s="132">
        <f t="shared" si="27"/>
        <v>134.66130281614488</v>
      </c>
      <c r="CG45" s="132">
        <f t="shared" si="27"/>
        <v>113.561223420462</v>
      </c>
      <c r="CH45" s="132">
        <f t="shared" si="27"/>
        <v>108.52529370403528</v>
      </c>
      <c r="CI45" s="132">
        <f t="shared" si="27"/>
        <v>118.57396636074395</v>
      </c>
      <c r="CJ45" s="132">
        <f t="shared" si="27"/>
        <v>86.42062528399526</v>
      </c>
      <c r="CK45" s="132">
        <f t="shared" si="27"/>
        <v>77.37746912268953</v>
      </c>
      <c r="CL45" s="132">
        <f t="shared" si="27"/>
        <v>56.2718249007319</v>
      </c>
      <c r="CM45" s="132">
        <f t="shared" si="27"/>
        <v>33.16071251424318</v>
      </c>
      <c r="CN45" s="132">
        <f t="shared" si="27"/>
        <v>31.15246193657471</v>
      </c>
      <c r="CO45" s="132">
        <f t="shared" si="27"/>
        <v>30.14787291221758</v>
      </c>
      <c r="CP45" s="132">
        <f t="shared" si="27"/>
        <v>14.068883696228767</v>
      </c>
      <c r="CQ45" s="132">
        <f t="shared" si="27"/>
        <v>16.078989215988816</v>
      </c>
      <c r="CR45" s="132">
        <f t="shared" si="27"/>
        <v>10.048672656708668</v>
      </c>
      <c r="CS45" s="132">
        <f t="shared" si="27"/>
        <v>12.056923234377134</v>
      </c>
      <c r="CT45" s="132">
        <f t="shared" si="27"/>
        <v>8.04134955008599</v>
      </c>
      <c r="CU45" s="132">
        <f t="shared" si="27"/>
        <v>5.0229451217856464</v>
      </c>
      <c r="CV45" s="132">
        <f t="shared" si="27"/>
        <v>2.01010551976005</v>
      </c>
      <c r="CW45" s="132">
        <f t="shared" si="27"/>
        <v>3.0137670730713877</v>
      </c>
      <c r="CX45" s="132">
        <f t="shared" si="27"/>
        <v>0</v>
      </c>
      <c r="CY45" s="132">
        <f t="shared" si="27"/>
        <v>0</v>
      </c>
      <c r="CZ45" s="132">
        <f t="shared" si="27"/>
        <v>0</v>
      </c>
      <c r="DA45" s="132">
        <f t="shared" si="27"/>
        <v>0</v>
      </c>
      <c r="DB45" s="132">
        <f t="shared" si="27"/>
        <v>0</v>
      </c>
      <c r="DC45" s="132">
        <f>SUM(E45:DB45)</f>
        <v>74568.00000000003</v>
      </c>
    </row>
    <row r="46" spans="2:107" ht="20.25" customHeight="1">
      <c r="B46" s="106">
        <v>15</v>
      </c>
      <c r="C46" s="107" t="s">
        <v>75</v>
      </c>
      <c r="D46" s="109" t="s">
        <v>36</v>
      </c>
      <c r="E46" s="132">
        <v>135.20367412140575</v>
      </c>
      <c r="F46" s="132">
        <v>144.21725239616615</v>
      </c>
      <c r="G46" s="132">
        <v>137.20669151579693</v>
      </c>
      <c r="H46" s="132">
        <v>135.20367412140575</v>
      </c>
      <c r="I46" s="132">
        <v>153.2308306709265</v>
      </c>
      <c r="J46" s="132">
        <v>140.21121760738373</v>
      </c>
      <c r="K46" s="132">
        <v>163.2459176428825</v>
      </c>
      <c r="L46" s="132">
        <v>134.20216542421016</v>
      </c>
      <c r="M46" s="132">
        <v>142.21423500177494</v>
      </c>
      <c r="N46" s="132">
        <v>133.20065672701455</v>
      </c>
      <c r="O46" s="132">
        <v>140.21121760738373</v>
      </c>
      <c r="P46" s="132">
        <v>150.2263045793397</v>
      </c>
      <c r="Q46" s="132">
        <v>168.2534611288605</v>
      </c>
      <c r="R46" s="132">
        <v>182.27458288959886</v>
      </c>
      <c r="S46" s="132">
        <v>202.30475683351082</v>
      </c>
      <c r="T46" s="132">
        <v>195.10667326993206</v>
      </c>
      <c r="U46" s="132">
        <v>175.9982877434954</v>
      </c>
      <c r="V46" s="132">
        <v>158.90131121984157</v>
      </c>
      <c r="W46" s="132">
        <v>175.9982877434954</v>
      </c>
      <c r="X46" s="132">
        <v>160.9127202226244</v>
      </c>
      <c r="Y46" s="132">
        <v>163.9298337267986</v>
      </c>
      <c r="Z46" s="132">
        <v>129.7358806794909</v>
      </c>
      <c r="AA46" s="132">
        <v>179.01540124766962</v>
      </c>
      <c r="AB46" s="132">
        <v>162.92412922540717</v>
      </c>
      <c r="AC46" s="132">
        <v>185.04962825601802</v>
      </c>
      <c r="AD46" s="132">
        <v>172.9811742393212</v>
      </c>
      <c r="AE46" s="132">
        <v>185.04962825601802</v>
      </c>
      <c r="AF46" s="132">
        <v>218.2378768019343</v>
      </c>
      <c r="AG46" s="132">
        <v>199.12949127549766</v>
      </c>
      <c r="AH46" s="132">
        <v>219.24358130332573</v>
      </c>
      <c r="AI46" s="132">
        <v>199.12949127549766</v>
      </c>
      <c r="AJ46" s="132">
        <v>237.34626232837095</v>
      </c>
      <c r="AK46" s="132">
        <v>209.1865362894117</v>
      </c>
      <c r="AL46" s="132">
        <v>228.29492181584834</v>
      </c>
      <c r="AM46" s="132">
        <v>215.2207632977601</v>
      </c>
      <c r="AN46" s="132">
        <v>213.2093542949773</v>
      </c>
      <c r="AO46" s="132">
        <v>232.31773982141394</v>
      </c>
      <c r="AP46" s="132">
        <v>221.2549903061085</v>
      </c>
      <c r="AQ46" s="132">
        <v>217.2321723005429</v>
      </c>
      <c r="AR46" s="132">
        <v>198.12378677410626</v>
      </c>
      <c r="AS46" s="132">
        <v>211.1979452921945</v>
      </c>
      <c r="AT46" s="132">
        <v>185.04962825601802</v>
      </c>
      <c r="AU46" s="132">
        <v>236.34055782697956</v>
      </c>
      <c r="AV46" s="132">
        <v>181.02681025045243</v>
      </c>
      <c r="AW46" s="132">
        <v>167.9526517323642</v>
      </c>
      <c r="AX46" s="132">
        <v>192.08955976575785</v>
      </c>
      <c r="AY46" s="132">
        <v>169.964060735147</v>
      </c>
      <c r="AZ46" s="132">
        <v>189.07244626158365</v>
      </c>
      <c r="BA46" s="132">
        <v>157.89560671845018</v>
      </c>
      <c r="BB46" s="132">
        <v>138.78722119201353</v>
      </c>
      <c r="BC46" s="132">
        <v>147.83856170453615</v>
      </c>
      <c r="BD46" s="132">
        <v>145.82715270175333</v>
      </c>
      <c r="BE46" s="132">
        <v>120.68454016696828</v>
      </c>
      <c r="BF46" s="132">
        <v>160.9127202226244</v>
      </c>
      <c r="BG46" s="132">
        <v>142.81003919757913</v>
      </c>
      <c r="BH46" s="132">
        <v>116.66172216140268</v>
      </c>
      <c r="BI46" s="132">
        <v>103.58756364331444</v>
      </c>
      <c r="BJ46" s="132">
        <v>110.62749515305426</v>
      </c>
      <c r="BK46" s="132">
        <v>82.46776911409499</v>
      </c>
      <c r="BL46" s="132">
        <v>95.54192763218322</v>
      </c>
      <c r="BM46" s="132">
        <v>94.14181753638623</v>
      </c>
      <c r="BN46" s="132">
        <v>108.1629392971246</v>
      </c>
      <c r="BO46" s="132">
        <v>93.14030883919062</v>
      </c>
      <c r="BP46" s="132">
        <v>74.11164359247427</v>
      </c>
      <c r="BQ46" s="132">
        <v>71.10711750088747</v>
      </c>
      <c r="BR46" s="132">
        <v>70.10560880369187</v>
      </c>
      <c r="BS46" s="132">
        <v>66.09957401490948</v>
      </c>
      <c r="BT46" s="132">
        <v>55.0829783457579</v>
      </c>
      <c r="BU46" s="132">
        <v>48.07241746538871</v>
      </c>
      <c r="BV46" s="132">
        <v>51.07694355697551</v>
      </c>
      <c r="BW46" s="132">
        <v>41.06185658501953</v>
      </c>
      <c r="BX46" s="132">
        <v>37.05582179623713</v>
      </c>
      <c r="BY46" s="132">
        <v>43.06487397941072</v>
      </c>
      <c r="BZ46" s="132">
        <v>20.03017394391196</v>
      </c>
      <c r="CA46" s="132">
        <v>22.03319133830316</v>
      </c>
      <c r="CB46" s="132">
        <v>21.03168264110756</v>
      </c>
      <c r="CC46" s="132">
        <v>32.04827831025914</v>
      </c>
      <c r="CD46" s="132">
        <v>28.04224352147675</v>
      </c>
      <c r="CE46" s="132">
        <v>31.046769613063542</v>
      </c>
      <c r="CF46" s="132">
        <v>28.04224352147675</v>
      </c>
      <c r="CG46" s="132">
        <v>24.036208732694355</v>
      </c>
      <c r="CH46" s="132">
        <v>13.019613063542776</v>
      </c>
      <c r="CI46" s="132">
        <v>20.03017394391196</v>
      </c>
      <c r="CJ46" s="132">
        <v>8.012069577564786</v>
      </c>
      <c r="CK46" s="132">
        <v>13.019613063542776</v>
      </c>
      <c r="CL46" s="132">
        <v>3.0045260915867944</v>
      </c>
      <c r="CM46" s="132">
        <v>8.012069577564786</v>
      </c>
      <c r="CN46" s="132">
        <v>5.00754348597799</v>
      </c>
      <c r="CO46" s="132">
        <v>5.00754348597799</v>
      </c>
      <c r="CP46" s="132">
        <v>3.0045260915867944</v>
      </c>
      <c r="CQ46" s="132">
        <v>1.0015086971955982</v>
      </c>
      <c r="CR46" s="132">
        <v>1.0015086971955982</v>
      </c>
      <c r="CS46" s="132">
        <v>4.006034788782393</v>
      </c>
      <c r="CT46" s="132">
        <v>1.0015086971955982</v>
      </c>
      <c r="CU46" s="132">
        <v>1.0015086971955982</v>
      </c>
      <c r="CV46" s="132">
        <v>0</v>
      </c>
      <c r="CW46" s="132">
        <v>2.0030173943911964</v>
      </c>
      <c r="CX46" s="132">
        <v>0</v>
      </c>
      <c r="CY46" s="132">
        <v>0</v>
      </c>
      <c r="CZ46" s="132">
        <v>0</v>
      </c>
      <c r="DA46" s="132">
        <v>0</v>
      </c>
      <c r="DB46" s="132">
        <v>0</v>
      </c>
      <c r="DC46" s="132">
        <v>11317.999999999998</v>
      </c>
    </row>
    <row r="47" spans="2:107" ht="20.25" customHeight="1">
      <c r="B47" s="110"/>
      <c r="C47" s="111"/>
      <c r="D47" s="109" t="s">
        <v>37</v>
      </c>
      <c r="E47" s="132">
        <v>134.14227570341532</v>
      </c>
      <c r="F47" s="132">
        <v>132.1401521854539</v>
      </c>
      <c r="G47" s="132">
        <v>122.12953459564679</v>
      </c>
      <c r="H47" s="132">
        <v>151.1603256060874</v>
      </c>
      <c r="I47" s="132">
        <v>149.158202088126</v>
      </c>
      <c r="J47" s="132">
        <v>128.13590514953106</v>
      </c>
      <c r="K47" s="132">
        <v>139.14758449831888</v>
      </c>
      <c r="L47" s="132">
        <v>135.14333746239603</v>
      </c>
      <c r="M47" s="132">
        <v>149.158202088126</v>
      </c>
      <c r="N47" s="132">
        <v>133.1412139444346</v>
      </c>
      <c r="O47" s="132">
        <v>166.17625199079808</v>
      </c>
      <c r="P47" s="132">
        <v>138.14652273933817</v>
      </c>
      <c r="Q47" s="132">
        <v>158.1677579189524</v>
      </c>
      <c r="R47" s="132">
        <v>172.18262254468235</v>
      </c>
      <c r="S47" s="132">
        <v>150.1592638471067</v>
      </c>
      <c r="T47" s="132">
        <v>178.8579925801633</v>
      </c>
      <c r="U47" s="132">
        <v>155.74712837036694</v>
      </c>
      <c r="V47" s="132">
        <v>164.79051001767854</v>
      </c>
      <c r="W47" s="132">
        <v>153.7374880042977</v>
      </c>
      <c r="X47" s="132">
        <v>167.80497056678243</v>
      </c>
      <c r="Y47" s="132">
        <v>161.77604946857468</v>
      </c>
      <c r="Z47" s="132">
        <v>155.74712837036694</v>
      </c>
      <c r="AA47" s="132">
        <v>155.74712837036694</v>
      </c>
      <c r="AB47" s="132">
        <v>155.74712837036694</v>
      </c>
      <c r="AC47" s="132">
        <v>177.85317239712867</v>
      </c>
      <c r="AD47" s="132">
        <v>184.88691367837106</v>
      </c>
      <c r="AE47" s="132">
        <v>177.85317239712867</v>
      </c>
      <c r="AF47" s="132">
        <v>191.92065495961344</v>
      </c>
      <c r="AG47" s="132">
        <v>217.04115953547907</v>
      </c>
      <c r="AH47" s="132">
        <v>216.03633935244446</v>
      </c>
      <c r="AI47" s="132">
        <v>204.98331733906357</v>
      </c>
      <c r="AJ47" s="132">
        <v>205.98813752209819</v>
      </c>
      <c r="AK47" s="132">
        <v>187.90137422747495</v>
      </c>
      <c r="AL47" s="132">
        <v>238.1423833792062</v>
      </c>
      <c r="AM47" s="132">
        <v>181.87245312926717</v>
      </c>
      <c r="AN47" s="132">
        <v>197.9495760578212</v>
      </c>
      <c r="AO47" s="132">
        <v>206.99295770513282</v>
      </c>
      <c r="AP47" s="132">
        <v>179.86281276319792</v>
      </c>
      <c r="AQ47" s="132">
        <v>204.98331733906357</v>
      </c>
      <c r="AR47" s="132">
        <v>194.9351155087173</v>
      </c>
      <c r="AS47" s="132">
        <v>204.98331733906357</v>
      </c>
      <c r="AT47" s="132">
        <v>177.85317239712867</v>
      </c>
      <c r="AU47" s="132">
        <v>231.10864209796384</v>
      </c>
      <c r="AV47" s="132">
        <v>197.9495760578212</v>
      </c>
      <c r="AW47" s="132">
        <v>200.96403660692508</v>
      </c>
      <c r="AX47" s="132">
        <v>189.9110145935442</v>
      </c>
      <c r="AY47" s="132">
        <v>174.83871184802481</v>
      </c>
      <c r="AZ47" s="132">
        <v>148.71338708912455</v>
      </c>
      <c r="BA47" s="132">
        <v>158.7615889194708</v>
      </c>
      <c r="BB47" s="132">
        <v>150.7230274551938</v>
      </c>
      <c r="BC47" s="132">
        <v>162.7808696516093</v>
      </c>
      <c r="BD47" s="132">
        <v>136.65554489270903</v>
      </c>
      <c r="BE47" s="132">
        <v>150.7230274551938</v>
      </c>
      <c r="BF47" s="132">
        <v>151.7278476382284</v>
      </c>
      <c r="BG47" s="132">
        <v>141.67964580788217</v>
      </c>
      <c r="BH47" s="132">
        <v>120.57842196415504</v>
      </c>
      <c r="BI47" s="132">
        <v>116.55914123201654</v>
      </c>
      <c r="BJ47" s="132">
        <v>119.57360178112042</v>
      </c>
      <c r="BK47" s="132">
        <v>112.53986049987803</v>
      </c>
      <c r="BL47" s="132">
        <v>85.40971555794316</v>
      </c>
      <c r="BM47" s="132">
        <v>122.12953459564679</v>
      </c>
      <c r="BN47" s="132">
        <v>112.11891700583968</v>
      </c>
      <c r="BO47" s="132">
        <v>55.05839674393913</v>
      </c>
      <c r="BP47" s="132">
        <v>86.09131127234117</v>
      </c>
      <c r="BQ47" s="132">
        <v>91.09662006724473</v>
      </c>
      <c r="BR47" s="132">
        <v>93.09874358520617</v>
      </c>
      <c r="BS47" s="132">
        <v>64.06795257476553</v>
      </c>
      <c r="BT47" s="132">
        <v>71.0753848876305</v>
      </c>
      <c r="BU47" s="132">
        <v>65.06901433374624</v>
      </c>
      <c r="BV47" s="132">
        <v>63.06689081578482</v>
      </c>
      <c r="BW47" s="132">
        <v>51.05414970801628</v>
      </c>
      <c r="BX47" s="132">
        <v>42.044593877189875</v>
      </c>
      <c r="BY47" s="132">
        <v>49.05202619005486</v>
      </c>
      <c r="BZ47" s="132">
        <v>48.05096443107415</v>
      </c>
      <c r="CA47" s="132">
        <v>58.06158202088126</v>
      </c>
      <c r="CB47" s="132">
        <v>35.0371615643249</v>
      </c>
      <c r="CC47" s="132">
        <v>39.04140860024774</v>
      </c>
      <c r="CD47" s="132">
        <v>40.04247035922845</v>
      </c>
      <c r="CE47" s="132">
        <v>33.035038046363475</v>
      </c>
      <c r="CF47" s="132">
        <v>43.045655636170586</v>
      </c>
      <c r="CG47" s="132">
        <v>32.033976287382764</v>
      </c>
      <c r="CH47" s="132">
        <v>19.020173420633515</v>
      </c>
      <c r="CI47" s="132">
        <v>19.020173420633515</v>
      </c>
      <c r="CJ47" s="132">
        <v>21.022296938594938</v>
      </c>
      <c r="CK47" s="132">
        <v>29.03079101044063</v>
      </c>
      <c r="CL47" s="132">
        <v>3.0031852769421343</v>
      </c>
      <c r="CM47" s="132">
        <v>5.005308794903557</v>
      </c>
      <c r="CN47" s="132">
        <v>7.00743231286498</v>
      </c>
      <c r="CO47" s="132">
        <v>9.009555830826402</v>
      </c>
      <c r="CP47" s="132">
        <v>10.010617589807113</v>
      </c>
      <c r="CQ47" s="132">
        <v>5.005308794903557</v>
      </c>
      <c r="CR47" s="132">
        <v>4.0042470359228455</v>
      </c>
      <c r="CS47" s="132">
        <v>1.0010617589807114</v>
      </c>
      <c r="CT47" s="132">
        <v>0</v>
      </c>
      <c r="CU47" s="132">
        <v>1.0010617589807114</v>
      </c>
      <c r="CV47" s="132">
        <v>1.0010617589807114</v>
      </c>
      <c r="CW47" s="132">
        <v>2.0021235179614227</v>
      </c>
      <c r="CX47" s="132">
        <v>0</v>
      </c>
      <c r="CY47" s="132">
        <v>1.0010617589807114</v>
      </c>
      <c r="CZ47" s="132">
        <v>0</v>
      </c>
      <c r="DA47" s="132">
        <v>1.0010617589807114</v>
      </c>
      <c r="DB47" s="132">
        <v>0</v>
      </c>
      <c r="DC47" s="132">
        <v>11343</v>
      </c>
    </row>
    <row r="48" spans="2:107" ht="20.25" customHeight="1">
      <c r="B48" s="112"/>
      <c r="C48" s="113"/>
      <c r="D48" s="109" t="s">
        <v>38</v>
      </c>
      <c r="E48" s="132">
        <f aca="true" t="shared" si="28" ref="E48:BP48">SUM(E46:E47)</f>
        <v>269.3459498248211</v>
      </c>
      <c r="F48" s="132">
        <f t="shared" si="28"/>
        <v>276.35740458162</v>
      </c>
      <c r="G48" s="132">
        <f t="shared" si="28"/>
        <v>259.3362261114437</v>
      </c>
      <c r="H48" s="132">
        <f t="shared" si="28"/>
        <v>286.36399972749314</v>
      </c>
      <c r="I48" s="132">
        <f t="shared" si="28"/>
        <v>302.3890327590525</v>
      </c>
      <c r="J48" s="132">
        <f t="shared" si="28"/>
        <v>268.3471227569148</v>
      </c>
      <c r="K48" s="132">
        <f t="shared" si="28"/>
        <v>302.39350214120134</v>
      </c>
      <c r="L48" s="132">
        <f t="shared" si="28"/>
        <v>269.3455028866062</v>
      </c>
      <c r="M48" s="132">
        <f t="shared" si="28"/>
        <v>291.3724370899009</v>
      </c>
      <c r="N48" s="132">
        <f t="shared" si="28"/>
        <v>266.34187067144916</v>
      </c>
      <c r="O48" s="132">
        <f t="shared" si="28"/>
        <v>306.38746959818184</v>
      </c>
      <c r="P48" s="132">
        <f t="shared" si="28"/>
        <v>288.3728273186779</v>
      </c>
      <c r="Q48" s="132">
        <f t="shared" si="28"/>
        <v>326.4212190478129</v>
      </c>
      <c r="R48" s="132">
        <f t="shared" si="28"/>
        <v>354.4572054342812</v>
      </c>
      <c r="S48" s="132">
        <f t="shared" si="28"/>
        <v>352.4640206806175</v>
      </c>
      <c r="T48" s="132">
        <f t="shared" si="28"/>
        <v>373.96466585009534</v>
      </c>
      <c r="U48" s="132">
        <f t="shared" si="28"/>
        <v>331.74541611386235</v>
      </c>
      <c r="V48" s="132">
        <f t="shared" si="28"/>
        <v>323.6918212375201</v>
      </c>
      <c r="W48" s="132">
        <f t="shared" si="28"/>
        <v>329.7357757477931</v>
      </c>
      <c r="X48" s="132">
        <f t="shared" si="28"/>
        <v>328.7176907894068</v>
      </c>
      <c r="Y48" s="132">
        <f t="shared" si="28"/>
        <v>325.7058831953733</v>
      </c>
      <c r="Z48" s="132">
        <f t="shared" si="28"/>
        <v>285.48300904985786</v>
      </c>
      <c r="AA48" s="132">
        <f t="shared" si="28"/>
        <v>334.7625296180365</v>
      </c>
      <c r="AB48" s="132">
        <f t="shared" si="28"/>
        <v>318.67125759577414</v>
      </c>
      <c r="AC48" s="132">
        <f t="shared" si="28"/>
        <v>362.9028006531467</v>
      </c>
      <c r="AD48" s="132">
        <f t="shared" si="28"/>
        <v>357.86808791769226</v>
      </c>
      <c r="AE48" s="132">
        <f t="shared" si="28"/>
        <v>362.9028006531467</v>
      </c>
      <c r="AF48" s="132">
        <f t="shared" si="28"/>
        <v>410.15853176154775</v>
      </c>
      <c r="AG48" s="132">
        <f t="shared" si="28"/>
        <v>416.1706508109767</v>
      </c>
      <c r="AH48" s="132">
        <f t="shared" si="28"/>
        <v>435.2799206557702</v>
      </c>
      <c r="AI48" s="132">
        <f t="shared" si="28"/>
        <v>404.11280861456123</v>
      </c>
      <c r="AJ48" s="132">
        <f t="shared" si="28"/>
        <v>443.33439985046914</v>
      </c>
      <c r="AK48" s="132">
        <f t="shared" si="28"/>
        <v>397.0879105168866</v>
      </c>
      <c r="AL48" s="132">
        <f t="shared" si="28"/>
        <v>466.43730519505453</v>
      </c>
      <c r="AM48" s="132">
        <f t="shared" si="28"/>
        <v>397.0932164270273</v>
      </c>
      <c r="AN48" s="132">
        <f t="shared" si="28"/>
        <v>411.1589303527985</v>
      </c>
      <c r="AO48" s="132">
        <f t="shared" si="28"/>
        <v>439.31069752654673</v>
      </c>
      <c r="AP48" s="132">
        <f t="shared" si="28"/>
        <v>401.11780306930643</v>
      </c>
      <c r="AQ48" s="132">
        <f t="shared" si="28"/>
        <v>422.2154896396065</v>
      </c>
      <c r="AR48" s="132">
        <f t="shared" si="28"/>
        <v>393.05890228282357</v>
      </c>
      <c r="AS48" s="132">
        <f t="shared" si="28"/>
        <v>416.18126263125805</v>
      </c>
      <c r="AT48" s="132">
        <f t="shared" si="28"/>
        <v>362.9028006531467</v>
      </c>
      <c r="AU48" s="132">
        <f t="shared" si="28"/>
        <v>467.4491999249434</v>
      </c>
      <c r="AV48" s="132">
        <f t="shared" si="28"/>
        <v>378.9763863082736</v>
      </c>
      <c r="AW48" s="132">
        <f t="shared" si="28"/>
        <v>368.9166883392893</v>
      </c>
      <c r="AX48" s="132">
        <f t="shared" si="28"/>
        <v>382.00057435930205</v>
      </c>
      <c r="AY48" s="132">
        <f t="shared" si="28"/>
        <v>344.8027725831718</v>
      </c>
      <c r="AZ48" s="132">
        <f t="shared" si="28"/>
        <v>337.78583335070823</v>
      </c>
      <c r="BA48" s="132">
        <f t="shared" si="28"/>
        <v>316.65719563792095</v>
      </c>
      <c r="BB48" s="132">
        <f t="shared" si="28"/>
        <v>289.51024864720733</v>
      </c>
      <c r="BC48" s="132">
        <f t="shared" si="28"/>
        <v>310.61943135614547</v>
      </c>
      <c r="BD48" s="132">
        <f t="shared" si="28"/>
        <v>282.48269759446237</v>
      </c>
      <c r="BE48" s="132">
        <f t="shared" si="28"/>
        <v>271.4075676221621</v>
      </c>
      <c r="BF48" s="132">
        <f t="shared" si="28"/>
        <v>312.6405678608528</v>
      </c>
      <c r="BG48" s="132">
        <f t="shared" si="28"/>
        <v>284.4896850054613</v>
      </c>
      <c r="BH48" s="132">
        <f t="shared" si="28"/>
        <v>237.24014412555772</v>
      </c>
      <c r="BI48" s="132">
        <f t="shared" si="28"/>
        <v>220.14670487533098</v>
      </c>
      <c r="BJ48" s="132">
        <f t="shared" si="28"/>
        <v>230.20109693417467</v>
      </c>
      <c r="BK48" s="132">
        <f t="shared" si="28"/>
        <v>195.00762961397302</v>
      </c>
      <c r="BL48" s="132">
        <f t="shared" si="28"/>
        <v>180.9516431901264</v>
      </c>
      <c r="BM48" s="132">
        <f t="shared" si="28"/>
        <v>216.27135213203303</v>
      </c>
      <c r="BN48" s="132">
        <f t="shared" si="28"/>
        <v>220.2818563029643</v>
      </c>
      <c r="BO48" s="132">
        <f t="shared" si="28"/>
        <v>148.19870558312977</v>
      </c>
      <c r="BP48" s="132">
        <f t="shared" si="28"/>
        <v>160.20295486481544</v>
      </c>
      <c r="BQ48" s="132">
        <f aca="true" t="shared" si="29" ref="BQ48:DB48">SUM(BQ46:BQ47)</f>
        <v>162.2037375681322</v>
      </c>
      <c r="BR48" s="132">
        <f t="shared" si="29"/>
        <v>163.20435238889803</v>
      </c>
      <c r="BS48" s="132">
        <f t="shared" si="29"/>
        <v>130.167526589675</v>
      </c>
      <c r="BT48" s="132">
        <f t="shared" si="29"/>
        <v>126.1583632333884</v>
      </c>
      <c r="BU48" s="132">
        <f t="shared" si="29"/>
        <v>113.14143179913495</v>
      </c>
      <c r="BV48" s="132">
        <f t="shared" si="29"/>
        <v>114.14383437276032</v>
      </c>
      <c r="BW48" s="132">
        <f t="shared" si="29"/>
        <v>92.11600629303581</v>
      </c>
      <c r="BX48" s="132">
        <f t="shared" si="29"/>
        <v>79.10041567342701</v>
      </c>
      <c r="BY48" s="132">
        <f t="shared" si="29"/>
        <v>92.11690016946558</v>
      </c>
      <c r="BZ48" s="132">
        <f t="shared" si="29"/>
        <v>68.08113837498611</v>
      </c>
      <c r="CA48" s="132">
        <f t="shared" si="29"/>
        <v>80.09477335918442</v>
      </c>
      <c r="CB48" s="132">
        <f t="shared" si="29"/>
        <v>56.068844205432455</v>
      </c>
      <c r="CC48" s="132">
        <f t="shared" si="29"/>
        <v>71.08968691050688</v>
      </c>
      <c r="CD48" s="132">
        <f t="shared" si="29"/>
        <v>68.08471388070521</v>
      </c>
      <c r="CE48" s="132">
        <f t="shared" si="29"/>
        <v>64.08180765942701</v>
      </c>
      <c r="CF48" s="132">
        <f t="shared" si="29"/>
        <v>71.08789915764734</v>
      </c>
      <c r="CG48" s="132">
        <f t="shared" si="29"/>
        <v>56.07018502007712</v>
      </c>
      <c r="CH48" s="132">
        <f t="shared" si="29"/>
        <v>32.03978648417629</v>
      </c>
      <c r="CI48" s="132">
        <f t="shared" si="29"/>
        <v>39.05034736454547</v>
      </c>
      <c r="CJ48" s="132">
        <f t="shared" si="29"/>
        <v>29.03436651615972</v>
      </c>
      <c r="CK48" s="132">
        <f t="shared" si="29"/>
        <v>42.05040407398341</v>
      </c>
      <c r="CL48" s="132">
        <f t="shared" si="29"/>
        <v>6.007711368528929</v>
      </c>
      <c r="CM48" s="132">
        <f t="shared" si="29"/>
        <v>13.017378372468343</v>
      </c>
      <c r="CN48" s="132">
        <f t="shared" si="29"/>
        <v>12.01497579884297</v>
      </c>
      <c r="CO48" s="132">
        <f t="shared" si="29"/>
        <v>14.017099316804392</v>
      </c>
      <c r="CP48" s="132">
        <f t="shared" si="29"/>
        <v>13.015143681393909</v>
      </c>
      <c r="CQ48" s="132">
        <f t="shared" si="29"/>
        <v>6.006817492099155</v>
      </c>
      <c r="CR48" s="132">
        <f t="shared" si="29"/>
        <v>5.005755733118444</v>
      </c>
      <c r="CS48" s="132">
        <f t="shared" si="29"/>
        <v>5.007096547763104</v>
      </c>
      <c r="CT48" s="132">
        <f t="shared" si="29"/>
        <v>1.0015086971955982</v>
      </c>
      <c r="CU48" s="132">
        <f t="shared" si="29"/>
        <v>2.0025704561763096</v>
      </c>
      <c r="CV48" s="132">
        <f t="shared" si="29"/>
        <v>1.0010617589807114</v>
      </c>
      <c r="CW48" s="132">
        <f t="shared" si="29"/>
        <v>4.005140912352619</v>
      </c>
      <c r="CX48" s="132">
        <f t="shared" si="29"/>
        <v>0</v>
      </c>
      <c r="CY48" s="132">
        <f t="shared" si="29"/>
        <v>1.0010617589807114</v>
      </c>
      <c r="CZ48" s="132">
        <f t="shared" si="29"/>
        <v>0</v>
      </c>
      <c r="DA48" s="132">
        <f t="shared" si="29"/>
        <v>1.0010617589807114</v>
      </c>
      <c r="DB48" s="132">
        <f t="shared" si="29"/>
        <v>0</v>
      </c>
      <c r="DC48" s="132">
        <f>SUM(E48:DB48)</f>
        <v>22660.999999999996</v>
      </c>
    </row>
    <row r="49" spans="2:149" ht="20.25" customHeight="1">
      <c r="B49" s="106">
        <v>16</v>
      </c>
      <c r="C49" s="107" t="s">
        <v>76</v>
      </c>
      <c r="D49" s="109" t="s">
        <v>36</v>
      </c>
      <c r="E49" s="132">
        <v>152.67792290538387</v>
      </c>
      <c r="F49" s="132">
        <v>199.88754380375917</v>
      </c>
      <c r="G49" s="132">
        <v>173.7715833067856</v>
      </c>
      <c r="H49" s="132">
        <v>187.83402357438675</v>
      </c>
      <c r="I49" s="132">
        <v>186.8295635552724</v>
      </c>
      <c r="J49" s="132">
        <v>157.70022300095573</v>
      </c>
      <c r="K49" s="132">
        <v>183.81618349792927</v>
      </c>
      <c r="L49" s="132">
        <v>197.87862376553042</v>
      </c>
      <c r="M49" s="132">
        <v>164.7314431347563</v>
      </c>
      <c r="N49" s="132">
        <v>208.92768397578845</v>
      </c>
      <c r="O49" s="132">
        <v>208.92768397578845</v>
      </c>
      <c r="P49" s="132">
        <v>220.98120420516088</v>
      </c>
      <c r="Q49" s="132">
        <v>235.04364447276203</v>
      </c>
      <c r="R49" s="132">
        <v>267.18636508442177</v>
      </c>
      <c r="S49" s="132">
        <v>303.346925772539</v>
      </c>
      <c r="T49" s="132">
        <v>329.8094023248871</v>
      </c>
      <c r="U49" s="132">
        <v>322.6396327091287</v>
      </c>
      <c r="V49" s="132">
        <v>285.7665318280854</v>
      </c>
      <c r="W49" s="132">
        <v>339.0276775451479</v>
      </c>
      <c r="X49" s="132">
        <v>334.93066633614313</v>
      </c>
      <c r="Y49" s="132">
        <v>297.0333126528486</v>
      </c>
      <c r="Z49" s="132">
        <v>685.2251247060543</v>
      </c>
      <c r="AA49" s="132">
        <v>823.4992530099665</v>
      </c>
      <c r="AB49" s="132">
        <v>349.27020556765996</v>
      </c>
      <c r="AC49" s="132">
        <v>330.83365512713834</v>
      </c>
      <c r="AD49" s="132">
        <v>330.83365512713834</v>
      </c>
      <c r="AE49" s="132">
        <v>287.8150374325878</v>
      </c>
      <c r="AF49" s="132">
        <v>280.6452678168294</v>
      </c>
      <c r="AG49" s="132">
        <v>315.4698630933703</v>
      </c>
      <c r="AH49" s="132">
        <v>297.0333126528486</v>
      </c>
      <c r="AI49" s="132">
        <v>300.10607105960224</v>
      </c>
      <c r="AJ49" s="132">
        <v>321.6153799068775</v>
      </c>
      <c r="AK49" s="132">
        <v>304.20308226860703</v>
      </c>
      <c r="AL49" s="132">
        <v>330.83365512713834</v>
      </c>
      <c r="AM49" s="132">
        <v>297.0333126528486</v>
      </c>
      <c r="AN49" s="132">
        <v>326.7366439181335</v>
      </c>
      <c r="AO49" s="132">
        <v>391.26457045995926</v>
      </c>
      <c r="AP49" s="132">
        <v>354.391469578916</v>
      </c>
      <c r="AQ49" s="132">
        <v>327.7608967203847</v>
      </c>
      <c r="AR49" s="132">
        <v>395.36158166896405</v>
      </c>
      <c r="AS49" s="132">
        <v>332.88216073164074</v>
      </c>
      <c r="AT49" s="132">
        <v>364.633997601428</v>
      </c>
      <c r="AU49" s="132">
        <v>314.44561029111907</v>
      </c>
      <c r="AV49" s="132">
        <v>310.3485990821143</v>
      </c>
      <c r="AW49" s="132">
        <v>288.83929023483904</v>
      </c>
      <c r="AX49" s="132">
        <v>308.3000934776119</v>
      </c>
      <c r="AY49" s="132">
        <v>293.96055424609506</v>
      </c>
      <c r="AZ49" s="132">
        <v>294.9848070483462</v>
      </c>
      <c r="BA49" s="132">
        <v>302.15457666410464</v>
      </c>
      <c r="BB49" s="132">
        <v>335.9549191383943</v>
      </c>
      <c r="BC49" s="132">
        <v>292.93630144384383</v>
      </c>
      <c r="BD49" s="132">
        <v>288.83929023483904</v>
      </c>
      <c r="BE49" s="132">
        <v>241.72366133128372</v>
      </c>
      <c r="BF49" s="132">
        <v>274.4997510033222</v>
      </c>
      <c r="BG49" s="132">
        <v>203.82630764798924</v>
      </c>
      <c r="BH49" s="132">
        <v>197.68079083448202</v>
      </c>
      <c r="BI49" s="132">
        <v>189.48676841647242</v>
      </c>
      <c r="BJ49" s="132">
        <v>179.24424039396038</v>
      </c>
      <c r="BK49" s="132">
        <v>198.70504363673322</v>
      </c>
      <c r="BL49" s="132">
        <v>161.83194275568994</v>
      </c>
      <c r="BM49" s="132">
        <v>172.76712328767124</v>
      </c>
      <c r="BN49" s="132">
        <v>145.6467027715833</v>
      </c>
      <c r="BO49" s="132">
        <v>160.71360305829882</v>
      </c>
      <c r="BP49" s="132">
        <v>160.71360305829882</v>
      </c>
      <c r="BQ49" s="132">
        <v>135.60210258043963</v>
      </c>
      <c r="BR49" s="132">
        <v>116.51736221726665</v>
      </c>
      <c r="BS49" s="132">
        <v>84.37464160560688</v>
      </c>
      <c r="BT49" s="132">
        <v>93.4147817776362</v>
      </c>
      <c r="BU49" s="132">
        <v>78.34788149092067</v>
      </c>
      <c r="BV49" s="132">
        <v>81.36126154826378</v>
      </c>
      <c r="BW49" s="132">
        <v>86.38356164383562</v>
      </c>
      <c r="BX49" s="132">
        <v>56.24976107040459</v>
      </c>
      <c r="BY49" s="132">
        <v>55.24530105129022</v>
      </c>
      <c r="BZ49" s="132">
        <v>53.23638101306148</v>
      </c>
      <c r="CA49" s="132">
        <v>45.20070086014654</v>
      </c>
      <c r="CB49" s="132">
        <v>29.129340554316663</v>
      </c>
      <c r="CC49" s="132">
        <v>51.22746097483275</v>
      </c>
      <c r="CD49" s="132">
        <v>23.102580439630454</v>
      </c>
      <c r="CE49" s="132">
        <v>32.14272061165976</v>
      </c>
      <c r="CF49" s="132">
        <v>10.044600191143676</v>
      </c>
      <c r="CG49" s="132">
        <v>10.044600191143676</v>
      </c>
      <c r="CH49" s="132">
        <v>34.1516406498885</v>
      </c>
      <c r="CI49" s="132">
        <v>23.102580439630454</v>
      </c>
      <c r="CJ49" s="132">
        <v>19.084740363172983</v>
      </c>
      <c r="CK49" s="132">
        <v>16.07136030582988</v>
      </c>
      <c r="CL49" s="132">
        <v>4.01784007645747</v>
      </c>
      <c r="CM49" s="132">
        <v>13.057980248486778</v>
      </c>
      <c r="CN49" s="132">
        <v>1.0044600191143676</v>
      </c>
      <c r="CO49" s="132">
        <v>3.013380057343103</v>
      </c>
      <c r="CP49" s="132">
        <v>2.008920038228735</v>
      </c>
      <c r="CQ49" s="132">
        <v>4.01784007645747</v>
      </c>
      <c r="CR49" s="132">
        <v>2.008920038228735</v>
      </c>
      <c r="CS49" s="132">
        <v>3.013380057343103</v>
      </c>
      <c r="CT49" s="132">
        <v>3.013380057343103</v>
      </c>
      <c r="CU49" s="132">
        <v>1.0044600191143676</v>
      </c>
      <c r="CV49" s="132">
        <v>0</v>
      </c>
      <c r="CW49" s="132">
        <v>0</v>
      </c>
      <c r="CX49" s="132">
        <v>0</v>
      </c>
      <c r="CY49" s="132">
        <v>1.0044600191143676</v>
      </c>
      <c r="CZ49" s="132">
        <v>0</v>
      </c>
      <c r="DA49" s="132">
        <v>0</v>
      </c>
      <c r="DB49" s="132">
        <v>0</v>
      </c>
      <c r="DC49" s="132">
        <v>19194.999999999993</v>
      </c>
      <c r="DJ49" s="100" t="s">
        <v>40</v>
      </c>
      <c r="DK49" s="100" t="s">
        <v>40</v>
      </c>
      <c r="DL49" s="100" t="s">
        <v>40</v>
      </c>
      <c r="DM49" s="100" t="s">
        <v>40</v>
      </c>
      <c r="DN49" s="100" t="s">
        <v>40</v>
      </c>
      <c r="DO49" s="100" t="s">
        <v>40</v>
      </c>
      <c r="DP49" s="100" t="s">
        <v>40</v>
      </c>
      <c r="DQ49" s="100" t="s">
        <v>40</v>
      </c>
      <c r="DR49" s="100" t="s">
        <v>40</v>
      </c>
      <c r="DS49" s="100" t="s">
        <v>40</v>
      </c>
      <c r="DT49" s="100" t="s">
        <v>40</v>
      </c>
      <c r="DU49" s="100" t="s">
        <v>40</v>
      </c>
      <c r="DV49" s="100" t="s">
        <v>40</v>
      </c>
      <c r="DW49" s="100" t="s">
        <v>40</v>
      </c>
      <c r="DX49" s="100" t="s">
        <v>40</v>
      </c>
      <c r="DY49" s="100" t="s">
        <v>40</v>
      </c>
      <c r="DZ49" s="100" t="s">
        <v>40</v>
      </c>
      <c r="EA49" s="100" t="s">
        <v>40</v>
      </c>
      <c r="EB49" s="100" t="s">
        <v>40</v>
      </c>
      <c r="EC49" s="100" t="s">
        <v>40</v>
      </c>
      <c r="ED49" s="100" t="s">
        <v>40</v>
      </c>
      <c r="EE49" s="100" t="s">
        <v>40</v>
      </c>
      <c r="EF49" s="100" t="s">
        <v>40</v>
      </c>
      <c r="EG49" s="100" t="s">
        <v>40</v>
      </c>
      <c r="EH49" s="100" t="s">
        <v>40</v>
      </c>
      <c r="EI49" s="100" t="s">
        <v>40</v>
      </c>
      <c r="EJ49" s="100" t="s">
        <v>40</v>
      </c>
      <c r="EK49" s="100" t="s">
        <v>40</v>
      </c>
      <c r="EL49" s="100" t="s">
        <v>40</v>
      </c>
      <c r="EM49" s="100" t="s">
        <v>40</v>
      </c>
      <c r="EN49" s="100" t="s">
        <v>40</v>
      </c>
      <c r="EO49" s="100" t="s">
        <v>40</v>
      </c>
      <c r="EP49" s="100" t="s">
        <v>40</v>
      </c>
      <c r="EQ49" s="100" t="s">
        <v>40</v>
      </c>
      <c r="ER49" s="100" t="s">
        <v>40</v>
      </c>
      <c r="ES49" s="100" t="s">
        <v>40</v>
      </c>
    </row>
    <row r="50" spans="2:107" ht="20.25" customHeight="1">
      <c r="B50" s="110"/>
      <c r="C50" s="111"/>
      <c r="D50" s="109" t="s">
        <v>37</v>
      </c>
      <c r="E50" s="132">
        <v>134.151970513184</v>
      </c>
      <c r="F50" s="132">
        <v>174.19733484547774</v>
      </c>
      <c r="G50" s="132">
        <v>154.17465267933088</v>
      </c>
      <c r="H50" s="132">
        <v>156.17692089594556</v>
      </c>
      <c r="I50" s="132">
        <v>176.19960306209242</v>
      </c>
      <c r="J50" s="132">
        <v>144.16331159625744</v>
      </c>
      <c r="K50" s="132">
        <v>183.20754182024385</v>
      </c>
      <c r="L50" s="132">
        <v>166.188261979019</v>
      </c>
      <c r="M50" s="132">
        <v>200.22682166146868</v>
      </c>
      <c r="N50" s="132">
        <v>175.1984689537851</v>
      </c>
      <c r="O50" s="132">
        <v>213.24156506946414</v>
      </c>
      <c r="P50" s="132">
        <v>226.25630847745958</v>
      </c>
      <c r="Q50" s="132">
        <v>249.28239296852848</v>
      </c>
      <c r="R50" s="132">
        <v>274.3107456762121</v>
      </c>
      <c r="S50" s="132">
        <v>308.34930535866175</v>
      </c>
      <c r="T50" s="132">
        <v>284.5472707873714</v>
      </c>
      <c r="U50" s="132">
        <v>259.32144890905835</v>
      </c>
      <c r="V50" s="132">
        <v>277.4840406614437</v>
      </c>
      <c r="W50" s="132">
        <v>290.60146803816656</v>
      </c>
      <c r="X50" s="132">
        <v>261.33951465932336</v>
      </c>
      <c r="Y50" s="132">
        <v>269.41177766038356</v>
      </c>
      <c r="Z50" s="132">
        <v>241.15885715667292</v>
      </c>
      <c r="AA50" s="132">
        <v>264.3666132847209</v>
      </c>
      <c r="AB50" s="132">
        <v>253.2672516582632</v>
      </c>
      <c r="AC50" s="132">
        <v>272.43887628578113</v>
      </c>
      <c r="AD50" s="132">
        <v>282.52920503710635</v>
      </c>
      <c r="AE50" s="132">
        <v>263.3575804095884</v>
      </c>
      <c r="AF50" s="132">
        <v>231.0685284053477</v>
      </c>
      <c r="AG50" s="132">
        <v>302.7098625397568</v>
      </c>
      <c r="AH50" s="132">
        <v>264.3666132847209</v>
      </c>
      <c r="AI50" s="132">
        <v>244.1859557820705</v>
      </c>
      <c r="AJ50" s="132">
        <v>288.5834022879015</v>
      </c>
      <c r="AK50" s="132">
        <v>298.6737310392267</v>
      </c>
      <c r="AL50" s="132">
        <v>310.782125540817</v>
      </c>
      <c r="AM50" s="132">
        <v>332.9808487937325</v>
      </c>
      <c r="AN50" s="132">
        <v>297.6646981640942</v>
      </c>
      <c r="AO50" s="132">
        <v>375.3602295492984</v>
      </c>
      <c r="AP50" s="132">
        <v>339.03504604452763</v>
      </c>
      <c r="AQ50" s="132">
        <v>365.2699007979732</v>
      </c>
      <c r="AR50" s="132">
        <v>393.52282130168385</v>
      </c>
      <c r="AS50" s="132">
        <v>339.03504604452763</v>
      </c>
      <c r="AT50" s="132">
        <v>345.0892432953228</v>
      </c>
      <c r="AU50" s="132">
        <v>300.6917967894918</v>
      </c>
      <c r="AV50" s="132">
        <v>331.9718159186</v>
      </c>
      <c r="AW50" s="132">
        <v>294.63759953869663</v>
      </c>
      <c r="AX50" s="132">
        <v>314.81825704134707</v>
      </c>
      <c r="AY50" s="132">
        <v>284.5472707873714</v>
      </c>
      <c r="AZ50" s="132">
        <v>289.592435163034</v>
      </c>
      <c r="BA50" s="132">
        <v>284.5472707873714</v>
      </c>
      <c r="BB50" s="132">
        <v>278.4930735365763</v>
      </c>
      <c r="BC50" s="132">
        <v>262.3485475344559</v>
      </c>
      <c r="BD50" s="132">
        <v>216.9420681534924</v>
      </c>
      <c r="BE50" s="132">
        <v>222.99626540428753</v>
      </c>
      <c r="BF50" s="132">
        <v>263.3575804095884</v>
      </c>
      <c r="BG50" s="132">
        <v>230.05949553021517</v>
      </c>
      <c r="BH50" s="132">
        <v>226.02336402968507</v>
      </c>
      <c r="BI50" s="132">
        <v>191.71624627517932</v>
      </c>
      <c r="BJ50" s="132">
        <v>204.8336736519021</v>
      </c>
      <c r="BK50" s="132">
        <v>198.77947640110696</v>
      </c>
      <c r="BL50" s="132">
        <v>174.56268739792642</v>
      </c>
      <c r="BM50" s="132">
        <v>171.1939325205557</v>
      </c>
      <c r="BN50" s="132">
        <v>185.20981003685853</v>
      </c>
      <c r="BO50" s="132">
        <v>168.19053019563367</v>
      </c>
      <c r="BP50" s="132">
        <v>162.18372554578963</v>
      </c>
      <c r="BQ50" s="132">
        <v>156.17692089594556</v>
      </c>
      <c r="BR50" s="132">
        <v>140.15877516302808</v>
      </c>
      <c r="BS50" s="132">
        <v>110.12475191380777</v>
      </c>
      <c r="BT50" s="132">
        <v>110.12475191380777</v>
      </c>
      <c r="BU50" s="132">
        <v>101.11454493904168</v>
      </c>
      <c r="BV50" s="132">
        <v>95.10774028919762</v>
      </c>
      <c r="BW50" s="132">
        <v>95.10774028919762</v>
      </c>
      <c r="BX50" s="132">
        <v>92.10433796427559</v>
      </c>
      <c r="BY50" s="132">
        <v>91.10320385596825</v>
      </c>
      <c r="BZ50" s="132">
        <v>73.08278990643606</v>
      </c>
      <c r="CA50" s="132">
        <v>67.075985256592</v>
      </c>
      <c r="CB50" s="132">
        <v>58.065778281825914</v>
      </c>
      <c r="CC50" s="132">
        <v>61.06918060674794</v>
      </c>
      <c r="CD50" s="132">
        <v>50.05670541536717</v>
      </c>
      <c r="CE50" s="132">
        <v>51.05783952367451</v>
      </c>
      <c r="CF50" s="132">
        <v>29.032889140912957</v>
      </c>
      <c r="CG50" s="132">
        <v>36.04082789906436</v>
      </c>
      <c r="CH50" s="132">
        <v>36.04082789906436</v>
      </c>
      <c r="CI50" s="132">
        <v>35.03969379075702</v>
      </c>
      <c r="CJ50" s="132">
        <v>27.03062092429827</v>
      </c>
      <c r="CK50" s="132">
        <v>17.019279841224837</v>
      </c>
      <c r="CL50" s="132">
        <v>19.021548057839524</v>
      </c>
      <c r="CM50" s="132">
        <v>7.007938758151403</v>
      </c>
      <c r="CN50" s="132">
        <v>12.01360929968812</v>
      </c>
      <c r="CO50" s="132">
        <v>9.01020697476609</v>
      </c>
      <c r="CP50" s="132">
        <v>6.00680464984406</v>
      </c>
      <c r="CQ50" s="132">
        <v>13.014743407995464</v>
      </c>
      <c r="CR50" s="132">
        <v>4.004536433229373</v>
      </c>
      <c r="CS50" s="132">
        <v>1.0011341083073433</v>
      </c>
      <c r="CT50" s="132">
        <v>3.00340232492203</v>
      </c>
      <c r="CU50" s="132">
        <v>3.00340232492203</v>
      </c>
      <c r="CV50" s="132">
        <v>0</v>
      </c>
      <c r="CW50" s="132">
        <v>1.0011341083073433</v>
      </c>
      <c r="CX50" s="132">
        <v>0</v>
      </c>
      <c r="CY50" s="132">
        <v>1.0011341083073433</v>
      </c>
      <c r="CZ50" s="132">
        <v>0</v>
      </c>
      <c r="DA50" s="132">
        <v>1.0011341083073433</v>
      </c>
      <c r="DB50" s="132">
        <v>0</v>
      </c>
      <c r="DC50" s="132">
        <v>17753.000000000004</v>
      </c>
    </row>
    <row r="51" spans="2:107" ht="20.25" customHeight="1">
      <c r="B51" s="112"/>
      <c r="C51" s="113"/>
      <c r="D51" s="109" t="s">
        <v>38</v>
      </c>
      <c r="E51" s="132">
        <f>SUM(E49:E50)</f>
        <v>286.82989341856785</v>
      </c>
      <c r="F51" s="132">
        <f aca="true" t="shared" si="30" ref="F51:BQ51">SUM(F49:F50)</f>
        <v>374.0848786492369</v>
      </c>
      <c r="G51" s="132">
        <f t="shared" si="30"/>
        <v>327.94623598611645</v>
      </c>
      <c r="H51" s="132">
        <f t="shared" si="30"/>
        <v>344.01094447033233</v>
      </c>
      <c r="I51" s="132">
        <f t="shared" si="30"/>
        <v>363.0291666173648</v>
      </c>
      <c r="J51" s="132">
        <f t="shared" si="30"/>
        <v>301.8635345972132</v>
      </c>
      <c r="K51" s="132">
        <f t="shared" si="30"/>
        <v>367.0237253181731</v>
      </c>
      <c r="L51" s="132">
        <f t="shared" si="30"/>
        <v>364.0668857445494</v>
      </c>
      <c r="M51" s="132">
        <f t="shared" si="30"/>
        <v>364.95826479622497</v>
      </c>
      <c r="N51" s="132">
        <f t="shared" si="30"/>
        <v>384.12615292957355</v>
      </c>
      <c r="O51" s="132">
        <f t="shared" si="30"/>
        <v>422.1692490452526</v>
      </c>
      <c r="P51" s="132">
        <f t="shared" si="30"/>
        <v>447.2375126826205</v>
      </c>
      <c r="Q51" s="132">
        <f t="shared" si="30"/>
        <v>484.3260374412905</v>
      </c>
      <c r="R51" s="132">
        <f t="shared" si="30"/>
        <v>541.4971107606339</v>
      </c>
      <c r="S51" s="132">
        <f t="shared" si="30"/>
        <v>611.6962311312008</v>
      </c>
      <c r="T51" s="132">
        <f t="shared" si="30"/>
        <v>614.3566731122585</v>
      </c>
      <c r="U51" s="132">
        <f t="shared" si="30"/>
        <v>581.9610816181871</v>
      </c>
      <c r="V51" s="132">
        <f t="shared" si="30"/>
        <v>563.2505724895291</v>
      </c>
      <c r="W51" s="132">
        <f t="shared" si="30"/>
        <v>629.6291455833145</v>
      </c>
      <c r="X51" s="132">
        <f t="shared" si="30"/>
        <v>596.2701809954665</v>
      </c>
      <c r="Y51" s="132">
        <f t="shared" si="30"/>
        <v>566.4450903132322</v>
      </c>
      <c r="Z51" s="132">
        <f t="shared" si="30"/>
        <v>926.3839818627273</v>
      </c>
      <c r="AA51" s="132">
        <f t="shared" si="30"/>
        <v>1087.8658662946875</v>
      </c>
      <c r="AB51" s="132">
        <f t="shared" si="30"/>
        <v>602.5374572259232</v>
      </c>
      <c r="AC51" s="132">
        <f t="shared" si="30"/>
        <v>603.2725314129195</v>
      </c>
      <c r="AD51" s="132">
        <f t="shared" si="30"/>
        <v>613.3628601642447</v>
      </c>
      <c r="AE51" s="132">
        <f t="shared" si="30"/>
        <v>551.1726178421762</v>
      </c>
      <c r="AF51" s="132">
        <f t="shared" si="30"/>
        <v>511.7137962221771</v>
      </c>
      <c r="AG51" s="132">
        <f t="shared" si="30"/>
        <v>618.1797256331271</v>
      </c>
      <c r="AH51" s="132">
        <f t="shared" si="30"/>
        <v>561.3999259375696</v>
      </c>
      <c r="AI51" s="132">
        <f t="shared" si="30"/>
        <v>544.2920268416727</v>
      </c>
      <c r="AJ51" s="132">
        <f t="shared" si="30"/>
        <v>610.1987821947789</v>
      </c>
      <c r="AK51" s="132">
        <f t="shared" si="30"/>
        <v>602.8768133078338</v>
      </c>
      <c r="AL51" s="132">
        <f t="shared" si="30"/>
        <v>641.6157806679553</v>
      </c>
      <c r="AM51" s="132">
        <f t="shared" si="30"/>
        <v>630.014161446581</v>
      </c>
      <c r="AN51" s="132">
        <f t="shared" si="30"/>
        <v>624.4013420822278</v>
      </c>
      <c r="AO51" s="132">
        <f t="shared" si="30"/>
        <v>766.6248000092577</v>
      </c>
      <c r="AP51" s="132">
        <f t="shared" si="30"/>
        <v>693.4265156234436</v>
      </c>
      <c r="AQ51" s="132">
        <f t="shared" si="30"/>
        <v>693.030797518358</v>
      </c>
      <c r="AR51" s="132">
        <f t="shared" si="30"/>
        <v>788.8844029706479</v>
      </c>
      <c r="AS51" s="132">
        <f t="shared" si="30"/>
        <v>671.9172067761683</v>
      </c>
      <c r="AT51" s="132">
        <f t="shared" si="30"/>
        <v>709.7232408967508</v>
      </c>
      <c r="AU51" s="132">
        <f t="shared" si="30"/>
        <v>615.1374070806108</v>
      </c>
      <c r="AV51" s="132">
        <f t="shared" si="30"/>
        <v>642.3204150007143</v>
      </c>
      <c r="AW51" s="132">
        <f t="shared" si="30"/>
        <v>583.4768897735357</v>
      </c>
      <c r="AX51" s="132">
        <f t="shared" si="30"/>
        <v>623.118350518959</v>
      </c>
      <c r="AY51" s="132">
        <f t="shared" si="30"/>
        <v>578.5078250334665</v>
      </c>
      <c r="AZ51" s="132">
        <f t="shared" si="30"/>
        <v>584.5772422113803</v>
      </c>
      <c r="BA51" s="132">
        <f t="shared" si="30"/>
        <v>586.701847451476</v>
      </c>
      <c r="BB51" s="132">
        <f t="shared" si="30"/>
        <v>614.4479926749706</v>
      </c>
      <c r="BC51" s="132">
        <f t="shared" si="30"/>
        <v>555.2848489782998</v>
      </c>
      <c r="BD51" s="132">
        <f t="shared" si="30"/>
        <v>505.78135838833145</v>
      </c>
      <c r="BE51" s="132">
        <f t="shared" si="30"/>
        <v>464.7199267355712</v>
      </c>
      <c r="BF51" s="132">
        <f t="shared" si="30"/>
        <v>537.8573314129106</v>
      </c>
      <c r="BG51" s="132">
        <f t="shared" si="30"/>
        <v>433.8858031782044</v>
      </c>
      <c r="BH51" s="132">
        <f t="shared" si="30"/>
        <v>423.7041548641671</v>
      </c>
      <c r="BI51" s="132">
        <f t="shared" si="30"/>
        <v>381.20301469165173</v>
      </c>
      <c r="BJ51" s="132">
        <f t="shared" si="30"/>
        <v>384.0779140458625</v>
      </c>
      <c r="BK51" s="132">
        <f t="shared" si="30"/>
        <v>397.4845200378402</v>
      </c>
      <c r="BL51" s="132">
        <f t="shared" si="30"/>
        <v>336.3946301536164</v>
      </c>
      <c r="BM51" s="132">
        <f t="shared" si="30"/>
        <v>343.96105580822694</v>
      </c>
      <c r="BN51" s="132">
        <f t="shared" si="30"/>
        <v>330.85651280844183</v>
      </c>
      <c r="BO51" s="132">
        <f t="shared" si="30"/>
        <v>328.9041332539325</v>
      </c>
      <c r="BP51" s="132">
        <f t="shared" si="30"/>
        <v>322.89732860408844</v>
      </c>
      <c r="BQ51" s="132">
        <f t="shared" si="30"/>
        <v>291.7790234763852</v>
      </c>
      <c r="BR51" s="132">
        <f aca="true" t="shared" si="31" ref="BR51:DA51">SUM(BR49:BR50)</f>
        <v>256.67613738029473</v>
      </c>
      <c r="BS51" s="132">
        <f t="shared" si="31"/>
        <v>194.49939351941464</v>
      </c>
      <c r="BT51" s="132">
        <f t="shared" si="31"/>
        <v>203.53953369144398</v>
      </c>
      <c r="BU51" s="132">
        <f t="shared" si="31"/>
        <v>179.46242642996236</v>
      </c>
      <c r="BV51" s="132">
        <f t="shared" si="31"/>
        <v>176.4690018374614</v>
      </c>
      <c r="BW51" s="132">
        <f t="shared" si="31"/>
        <v>181.49130193303324</v>
      </c>
      <c r="BX51" s="132">
        <f t="shared" si="31"/>
        <v>148.3540990346802</v>
      </c>
      <c r="BY51" s="132">
        <f t="shared" si="31"/>
        <v>146.34850490725847</v>
      </c>
      <c r="BZ51" s="132">
        <f t="shared" si="31"/>
        <v>126.31917091949754</v>
      </c>
      <c r="CA51" s="132">
        <f t="shared" si="31"/>
        <v>112.27668611673855</v>
      </c>
      <c r="CB51" s="132">
        <f t="shared" si="31"/>
        <v>87.19511883614257</v>
      </c>
      <c r="CC51" s="132">
        <f t="shared" si="31"/>
        <v>112.2966415815807</v>
      </c>
      <c r="CD51" s="132">
        <f t="shared" si="31"/>
        <v>73.15928585499762</v>
      </c>
      <c r="CE51" s="132">
        <f t="shared" si="31"/>
        <v>83.20056013533427</v>
      </c>
      <c r="CF51" s="132">
        <f t="shared" si="31"/>
        <v>39.07748933205663</v>
      </c>
      <c r="CG51" s="132">
        <f t="shared" si="31"/>
        <v>46.08542809020804</v>
      </c>
      <c r="CH51" s="132">
        <f t="shared" si="31"/>
        <v>70.19246854895286</v>
      </c>
      <c r="CI51" s="132">
        <f t="shared" si="31"/>
        <v>58.14227423038747</v>
      </c>
      <c r="CJ51" s="132">
        <f t="shared" si="31"/>
        <v>46.11536128747125</v>
      </c>
      <c r="CK51" s="132">
        <f t="shared" si="31"/>
        <v>33.090640147054714</v>
      </c>
      <c r="CL51" s="132">
        <f t="shared" si="31"/>
        <v>23.039388134296996</v>
      </c>
      <c r="CM51" s="132">
        <f t="shared" si="31"/>
        <v>20.065919006638183</v>
      </c>
      <c r="CN51" s="132">
        <f t="shared" si="31"/>
        <v>13.018069318802487</v>
      </c>
      <c r="CO51" s="132">
        <f t="shared" si="31"/>
        <v>12.023587032109193</v>
      </c>
      <c r="CP51" s="132">
        <f t="shared" si="31"/>
        <v>8.015724688072796</v>
      </c>
      <c r="CQ51" s="132">
        <f t="shared" si="31"/>
        <v>17.032583484452935</v>
      </c>
      <c r="CR51" s="132">
        <f t="shared" si="31"/>
        <v>6.013456471458108</v>
      </c>
      <c r="CS51" s="132">
        <f t="shared" si="31"/>
        <v>4.014514165650446</v>
      </c>
      <c r="CT51" s="132">
        <f t="shared" si="31"/>
        <v>6.0167823822651325</v>
      </c>
      <c r="CU51" s="132">
        <f t="shared" si="31"/>
        <v>4.007862344036398</v>
      </c>
      <c r="CV51" s="132">
        <f t="shared" si="31"/>
        <v>0</v>
      </c>
      <c r="CW51" s="132">
        <f t="shared" si="31"/>
        <v>1.0011341083073433</v>
      </c>
      <c r="CX51" s="132">
        <f t="shared" si="31"/>
        <v>0</v>
      </c>
      <c r="CY51" s="132">
        <f t="shared" si="31"/>
        <v>2.005594127421711</v>
      </c>
      <c r="CZ51" s="132">
        <f t="shared" si="31"/>
        <v>0</v>
      </c>
      <c r="DA51" s="132">
        <f t="shared" si="31"/>
        <v>1.0011341083073433</v>
      </c>
      <c r="DB51" s="132">
        <f>SUM(DB50:DB50)</f>
        <v>0</v>
      </c>
      <c r="DC51" s="132">
        <f>SUM(E51:DB51)</f>
        <v>36947.999999999985</v>
      </c>
    </row>
    <row r="52" spans="2:149" ht="20.25" customHeight="1">
      <c r="B52" s="106">
        <v>17</v>
      </c>
      <c r="C52" s="107" t="s">
        <v>77</v>
      </c>
      <c r="D52" s="109" t="s">
        <v>36</v>
      </c>
      <c r="E52" s="132">
        <v>239.7320644216691</v>
      </c>
      <c r="F52" s="132">
        <v>265.92128154336405</v>
      </c>
      <c r="G52" s="132">
        <v>240.73934200327275</v>
      </c>
      <c r="H52" s="132">
        <v>214.5501248815778</v>
      </c>
      <c r="I52" s="132">
        <v>227.6447334424253</v>
      </c>
      <c r="J52" s="132">
        <v>224.62290069761434</v>
      </c>
      <c r="K52" s="132">
        <v>224.62290069761434</v>
      </c>
      <c r="L52" s="132">
        <v>214.5501248815778</v>
      </c>
      <c r="M52" s="132">
        <v>221.60106795280336</v>
      </c>
      <c r="N52" s="132">
        <v>218.5792352079924</v>
      </c>
      <c r="O52" s="132">
        <v>259.87761605374214</v>
      </c>
      <c r="P52" s="132">
        <v>291.10322108345537</v>
      </c>
      <c r="Q52" s="132">
        <v>298.1541641546809</v>
      </c>
      <c r="R52" s="132">
        <v>325.3506588579795</v>
      </c>
      <c r="S52" s="132">
        <v>362.61992937731463</v>
      </c>
      <c r="T52" s="132">
        <v>379.4728103346699</v>
      </c>
      <c r="U52" s="132">
        <v>369.32647850753966</v>
      </c>
      <c r="V52" s="132">
        <v>342.94601575700113</v>
      </c>
      <c r="W52" s="132">
        <v>364.25331259397456</v>
      </c>
      <c r="X52" s="132">
        <v>341.9313825742881</v>
      </c>
      <c r="Y52" s="132">
        <v>376.4289107865308</v>
      </c>
      <c r="Z52" s="132">
        <v>301.34605526576723</v>
      </c>
      <c r="AA52" s="132">
        <v>295.25825616948913</v>
      </c>
      <c r="AB52" s="132">
        <v>340.9167493915751</v>
      </c>
      <c r="AC52" s="132">
        <v>400.7801071716433</v>
      </c>
      <c r="AD52" s="132">
        <v>412.95570536419956</v>
      </c>
      <c r="AE52" s="132">
        <v>379.4728103346699</v>
      </c>
      <c r="AF52" s="132">
        <v>390.6337753445131</v>
      </c>
      <c r="AG52" s="132">
        <v>440.35080129745114</v>
      </c>
      <c r="AH52" s="132">
        <v>421.0727708259037</v>
      </c>
      <c r="AI52" s="132">
        <v>425.1313035567558</v>
      </c>
      <c r="AJ52" s="132">
        <v>359.18014668040945</v>
      </c>
      <c r="AK52" s="132">
        <v>360.19477986312245</v>
      </c>
      <c r="AL52" s="132">
        <v>424.1166703740428</v>
      </c>
      <c r="AM52" s="132">
        <v>430.20446947032093</v>
      </c>
      <c r="AN52" s="132">
        <v>411.94107218148656</v>
      </c>
      <c r="AO52" s="132">
        <v>463.6873644998506</v>
      </c>
      <c r="AP52" s="132">
        <v>465.71663086527667</v>
      </c>
      <c r="AQ52" s="132">
        <v>427.1605699221819</v>
      </c>
      <c r="AR52" s="132">
        <v>489.05319406767615</v>
      </c>
      <c r="AS52" s="132">
        <v>475.8629626924069</v>
      </c>
      <c r="AT52" s="132">
        <v>443.3947008455902</v>
      </c>
      <c r="AU52" s="132">
        <v>504.27269180837146</v>
      </c>
      <c r="AV52" s="132">
        <v>401.79474035435635</v>
      </c>
      <c r="AW52" s="132">
        <v>427.1605699221819</v>
      </c>
      <c r="AX52" s="132">
        <v>385.560609430948</v>
      </c>
      <c r="AY52" s="132">
        <v>428.1752031048949</v>
      </c>
      <c r="AZ52" s="132">
        <v>360.19477986312245</v>
      </c>
      <c r="BA52" s="132">
        <v>363.23867941126156</v>
      </c>
      <c r="BB52" s="132">
        <v>339.902116208862</v>
      </c>
      <c r="BC52" s="132">
        <v>324.68261846816677</v>
      </c>
      <c r="BD52" s="132">
        <v>314.53628664103655</v>
      </c>
      <c r="BE52" s="132">
        <v>306.41922117933234</v>
      </c>
      <c r="BF52" s="132">
        <v>318.5948193718886</v>
      </c>
      <c r="BG52" s="132">
        <v>305.40458799661934</v>
      </c>
      <c r="BH52" s="132">
        <v>291.199723438637</v>
      </c>
      <c r="BI52" s="132">
        <v>287.141190707785</v>
      </c>
      <c r="BJ52" s="132">
        <v>261.77536113995944</v>
      </c>
      <c r="BK52" s="132">
        <v>244.52659703383807</v>
      </c>
      <c r="BL52" s="132">
        <v>231.3363656585688</v>
      </c>
      <c r="BM52" s="132">
        <v>254.84122814572387</v>
      </c>
      <c r="BN52" s="132">
        <v>254.84122814572387</v>
      </c>
      <c r="BO52" s="132">
        <v>226.63745586082163</v>
      </c>
      <c r="BP52" s="132">
        <v>231.6738437688399</v>
      </c>
      <c r="BQ52" s="132">
        <v>183.3245198518646</v>
      </c>
      <c r="BR52" s="132">
        <v>178.28813194384637</v>
      </c>
      <c r="BS52" s="132">
        <v>140.01158384290758</v>
      </c>
      <c r="BT52" s="132">
        <v>113.82236672121265</v>
      </c>
      <c r="BU52" s="132">
        <v>142.0261390061149</v>
      </c>
      <c r="BV52" s="132">
        <v>119.86603221083455</v>
      </c>
      <c r="BW52" s="132">
        <v>107.77870123159073</v>
      </c>
      <c r="BX52" s="132">
        <v>102.74231332357247</v>
      </c>
      <c r="BY52" s="132">
        <v>86.62587201791405</v>
      </c>
      <c r="BZ52" s="132">
        <v>84.61131685470674</v>
      </c>
      <c r="CA52" s="132">
        <v>93.67681508913961</v>
      </c>
      <c r="CB52" s="132">
        <v>66.48032038584101</v>
      </c>
      <c r="CC52" s="132">
        <v>60.4366548962191</v>
      </c>
      <c r="CD52" s="132">
        <v>47.34204633537163</v>
      </c>
      <c r="CE52" s="132">
        <v>66.48032038584101</v>
      </c>
      <c r="CF52" s="132">
        <v>40.29110326414607</v>
      </c>
      <c r="CG52" s="132">
        <v>37.269270519335116</v>
      </c>
      <c r="CH52" s="132">
        <v>40.29110326414607</v>
      </c>
      <c r="CI52" s="132">
        <v>42.30565842735337</v>
      </c>
      <c r="CJ52" s="132">
        <v>27.196494703298598</v>
      </c>
      <c r="CK52" s="132">
        <v>22.16010679528034</v>
      </c>
      <c r="CL52" s="132">
        <v>18.13099646886573</v>
      </c>
      <c r="CM52" s="132">
        <v>11.08005339764017</v>
      </c>
      <c r="CN52" s="132">
        <v>9.065498234432866</v>
      </c>
      <c r="CO52" s="132">
        <v>10.072775816036517</v>
      </c>
      <c r="CP52" s="132">
        <v>8.058220652829213</v>
      </c>
      <c r="CQ52" s="132">
        <v>8.058220652829213</v>
      </c>
      <c r="CR52" s="132">
        <v>8.058220652829213</v>
      </c>
      <c r="CS52" s="132">
        <v>1.0072775816036517</v>
      </c>
      <c r="CT52" s="132">
        <v>4.029110326414607</v>
      </c>
      <c r="CU52" s="132">
        <v>1.0072775816036517</v>
      </c>
      <c r="CV52" s="132">
        <v>0</v>
      </c>
      <c r="CW52" s="132">
        <v>1.0072775816036517</v>
      </c>
      <c r="CX52" s="132">
        <v>1.0072775816036517</v>
      </c>
      <c r="CY52" s="132">
        <v>0</v>
      </c>
      <c r="CZ52" s="132">
        <v>1.0072775816036517</v>
      </c>
      <c r="DA52" s="132">
        <v>1.0072775816036517</v>
      </c>
      <c r="DB52" s="132">
        <v>1.0072775816036517</v>
      </c>
      <c r="DC52" s="132">
        <v>23512.999999999996</v>
      </c>
      <c r="DI52" s="42" t="s">
        <v>40</v>
      </c>
      <c r="DJ52" s="100" t="s">
        <v>40</v>
      </c>
      <c r="DK52" s="100" t="s">
        <v>40</v>
      </c>
      <c r="DL52" s="100" t="s">
        <v>40</v>
      </c>
      <c r="DM52" s="100" t="s">
        <v>40</v>
      </c>
      <c r="DN52" s="100" t="s">
        <v>40</v>
      </c>
      <c r="DO52" s="100" t="s">
        <v>40</v>
      </c>
      <c r="DP52" s="100" t="s">
        <v>40</v>
      </c>
      <c r="DQ52" s="100" t="s">
        <v>40</v>
      </c>
      <c r="DR52" s="100" t="s">
        <v>40</v>
      </c>
      <c r="DS52" s="100" t="s">
        <v>40</v>
      </c>
      <c r="DT52" s="100" t="s">
        <v>40</v>
      </c>
      <c r="DU52" s="100" t="s">
        <v>40</v>
      </c>
      <c r="DV52" s="100" t="s">
        <v>40</v>
      </c>
      <c r="DW52" s="100" t="s">
        <v>40</v>
      </c>
      <c r="DX52" s="100" t="s">
        <v>40</v>
      </c>
      <c r="DY52" s="100" t="s">
        <v>40</v>
      </c>
      <c r="DZ52" s="100" t="s">
        <v>40</v>
      </c>
      <c r="EA52" s="100" t="s">
        <v>40</v>
      </c>
      <c r="EB52" s="100" t="s">
        <v>40</v>
      </c>
      <c r="EC52" s="100" t="s">
        <v>40</v>
      </c>
      <c r="ED52" s="100" t="s">
        <v>40</v>
      </c>
      <c r="EE52" s="100" t="s">
        <v>40</v>
      </c>
      <c r="EF52" s="100" t="s">
        <v>40</v>
      </c>
      <c r="EG52" s="100" t="s">
        <v>40</v>
      </c>
      <c r="EH52" s="100" t="s">
        <v>40</v>
      </c>
      <c r="EI52" s="100" t="s">
        <v>40</v>
      </c>
      <c r="EJ52" s="100" t="s">
        <v>40</v>
      </c>
      <c r="EK52" s="100" t="s">
        <v>40</v>
      </c>
      <c r="EL52" s="100" t="s">
        <v>40</v>
      </c>
      <c r="EM52" s="100" t="s">
        <v>40</v>
      </c>
      <c r="EN52" s="100" t="s">
        <v>40</v>
      </c>
      <c r="EO52" s="100" t="s">
        <v>40</v>
      </c>
      <c r="EP52" s="100" t="s">
        <v>40</v>
      </c>
      <c r="EQ52" s="100" t="s">
        <v>40</v>
      </c>
      <c r="ER52" s="100" t="s">
        <v>40</v>
      </c>
      <c r="ES52" s="100" t="s">
        <v>40</v>
      </c>
    </row>
    <row r="53" spans="2:107" ht="20.25" customHeight="1">
      <c r="B53" s="110"/>
      <c r="C53" s="111"/>
      <c r="D53" s="109" t="s">
        <v>37</v>
      </c>
      <c r="E53" s="132">
        <v>221.05321132011522</v>
      </c>
      <c r="F53" s="132">
        <v>271.29257752923235</v>
      </c>
      <c r="G53" s="132">
        <v>252.20161836976783</v>
      </c>
      <c r="H53" s="132">
        <v>257.22555499067954</v>
      </c>
      <c r="I53" s="132">
        <v>226.07714794102694</v>
      </c>
      <c r="J53" s="132">
        <v>237.12980850703272</v>
      </c>
      <c r="K53" s="132">
        <v>235.12023385866803</v>
      </c>
      <c r="L53" s="132">
        <v>217.03406202338587</v>
      </c>
      <c r="M53" s="132">
        <v>202.96703948483307</v>
      </c>
      <c r="N53" s="132">
        <v>210.00055075410947</v>
      </c>
      <c r="O53" s="132">
        <v>247.17768174885612</v>
      </c>
      <c r="P53" s="132">
        <v>264.25906625995594</v>
      </c>
      <c r="Q53" s="132">
        <v>279.33087612269105</v>
      </c>
      <c r="R53" s="132">
        <v>299.4266226063379</v>
      </c>
      <c r="S53" s="132">
        <v>293.39789866124386</v>
      </c>
      <c r="T53" s="132">
        <v>346.1921926611367</v>
      </c>
      <c r="U53" s="132">
        <v>334.08051245141763</v>
      </c>
      <c r="V53" s="132">
        <v>335.08981913556084</v>
      </c>
      <c r="W53" s="132">
        <v>345.1828859769934</v>
      </c>
      <c r="X53" s="132">
        <v>329.03397903070135</v>
      </c>
      <c r="Y53" s="132">
        <v>313.8943787685525</v>
      </c>
      <c r="Z53" s="132">
        <v>355.275952818426</v>
      </c>
      <c r="AA53" s="132">
        <v>328.0246723465581</v>
      </c>
      <c r="AB53" s="132">
        <v>344.17357929285015</v>
      </c>
      <c r="AC53" s="132">
        <v>348.21080602942317</v>
      </c>
      <c r="AD53" s="132">
        <v>396.65752686829944</v>
      </c>
      <c r="AE53" s="132">
        <v>347.20149934527996</v>
      </c>
      <c r="AF53" s="132">
        <v>380.50861992200737</v>
      </c>
      <c r="AG53" s="132">
        <v>362.34109960742876</v>
      </c>
      <c r="AH53" s="132">
        <v>379.4993132378641</v>
      </c>
      <c r="AI53" s="132">
        <v>378.49000655372083</v>
      </c>
      <c r="AJ53" s="132">
        <v>361.3317929232855</v>
      </c>
      <c r="AK53" s="132">
        <v>347.20149934527996</v>
      </c>
      <c r="AL53" s="132">
        <v>358.30387287085574</v>
      </c>
      <c r="AM53" s="132">
        <v>381.51792660615064</v>
      </c>
      <c r="AN53" s="132">
        <v>378.49000655372083</v>
      </c>
      <c r="AO53" s="132">
        <v>415.8343538670213</v>
      </c>
      <c r="AP53" s="132">
        <v>396.65752686829944</v>
      </c>
      <c r="AQ53" s="132">
        <v>455.1973145486083</v>
      </c>
      <c r="AR53" s="132">
        <v>521.8115557020632</v>
      </c>
      <c r="AS53" s="132">
        <v>495.5695819143385</v>
      </c>
      <c r="AT53" s="132">
        <v>459.2345412851813</v>
      </c>
      <c r="AU53" s="132">
        <v>470.3369148107571</v>
      </c>
      <c r="AV53" s="132">
        <v>430.9739541291701</v>
      </c>
      <c r="AW53" s="132">
        <v>417.8529672353078</v>
      </c>
      <c r="AX53" s="132">
        <v>408.76920707801855</v>
      </c>
      <c r="AY53" s="132">
        <v>413.8157404987348</v>
      </c>
      <c r="AZ53" s="132">
        <v>348.21080602942317</v>
      </c>
      <c r="BA53" s="132">
        <v>361.3317929232855</v>
      </c>
      <c r="BB53" s="132">
        <v>379.4993132378641</v>
      </c>
      <c r="BC53" s="132">
        <v>368.3969397122883</v>
      </c>
      <c r="BD53" s="132">
        <v>319.95021887341204</v>
      </c>
      <c r="BE53" s="132">
        <v>332.0618990831311</v>
      </c>
      <c r="BF53" s="132">
        <v>338.11773918799065</v>
      </c>
      <c r="BG53" s="132">
        <v>306.8292319795497</v>
      </c>
      <c r="BH53" s="132">
        <v>322.9781389258418</v>
      </c>
      <c r="BI53" s="132">
        <v>310.86645871612274</v>
      </c>
      <c r="BJ53" s="132">
        <v>267.46627129796275</v>
      </c>
      <c r="BK53" s="132">
        <v>256.3638977723869</v>
      </c>
      <c r="BL53" s="132">
        <v>277.5593381393953</v>
      </c>
      <c r="BM53" s="132">
        <v>238.13459583121505</v>
      </c>
      <c r="BN53" s="132">
        <v>277.3213014743264</v>
      </c>
      <c r="BO53" s="132">
        <v>226.07714794102694</v>
      </c>
      <c r="BP53" s="132">
        <v>261.2447042874089</v>
      </c>
      <c r="BQ53" s="132">
        <v>188.9000169462803</v>
      </c>
      <c r="BR53" s="132">
        <v>206.98618878156245</v>
      </c>
      <c r="BS53" s="132">
        <v>205.98140145738012</v>
      </c>
      <c r="BT53" s="132">
        <v>161.77075919335707</v>
      </c>
      <c r="BU53" s="132">
        <v>172.82341975936282</v>
      </c>
      <c r="BV53" s="132">
        <v>125.59841552279275</v>
      </c>
      <c r="BW53" s="132">
        <v>144.68937468225724</v>
      </c>
      <c r="BX53" s="132">
        <v>134.6415014404338</v>
      </c>
      <c r="BY53" s="132">
        <v>125.59841552279275</v>
      </c>
      <c r="BZ53" s="132">
        <v>113.54096763260465</v>
      </c>
      <c r="CA53" s="132">
        <v>115.55054228096932</v>
      </c>
      <c r="CB53" s="132">
        <v>86.41170987968141</v>
      </c>
      <c r="CC53" s="132">
        <v>123.58884087442806</v>
      </c>
      <c r="CD53" s="132">
        <v>97.46437044568717</v>
      </c>
      <c r="CE53" s="132">
        <v>94.45000847314014</v>
      </c>
      <c r="CF53" s="132">
        <v>48.22979156075242</v>
      </c>
      <c r="CG53" s="132">
        <v>68.32553804439925</v>
      </c>
      <c r="CH53" s="132">
        <v>54.25851550584647</v>
      </c>
      <c r="CI53" s="132">
        <v>46.220216912387734</v>
      </c>
      <c r="CJ53" s="132">
        <v>45.21542958820539</v>
      </c>
      <c r="CK53" s="132">
        <v>34.162769022199626</v>
      </c>
      <c r="CL53" s="132">
        <v>29.138832401287917</v>
      </c>
      <c r="CM53" s="132">
        <v>37.177130994746655</v>
      </c>
      <c r="CN53" s="132">
        <v>17.081384511099813</v>
      </c>
      <c r="CO53" s="132">
        <v>18.086171835282155</v>
      </c>
      <c r="CP53" s="132">
        <v>11.05266056600576</v>
      </c>
      <c r="CQ53" s="132">
        <v>9.043085917641077</v>
      </c>
      <c r="CR53" s="132">
        <v>6.028723945094052</v>
      </c>
      <c r="CS53" s="132">
        <v>7.033511269276394</v>
      </c>
      <c r="CT53" s="132">
        <v>5.02393662091171</v>
      </c>
      <c r="CU53" s="132">
        <v>3.014361972547026</v>
      </c>
      <c r="CV53" s="132">
        <v>1.004787324182342</v>
      </c>
      <c r="CW53" s="132">
        <v>5.02393662091171</v>
      </c>
      <c r="CX53" s="132">
        <v>3.014361972547026</v>
      </c>
      <c r="CY53" s="132">
        <v>1.004787324182342</v>
      </c>
      <c r="CZ53" s="132">
        <v>0</v>
      </c>
      <c r="DA53" s="132">
        <v>0</v>
      </c>
      <c r="DB53" s="132">
        <v>1.004787324182342</v>
      </c>
      <c r="DC53" s="132">
        <v>23791.000000000015</v>
      </c>
    </row>
    <row r="54" spans="2:107" ht="20.25" customHeight="1">
      <c r="B54" s="112"/>
      <c r="C54" s="113"/>
      <c r="D54" s="109" t="s">
        <v>38</v>
      </c>
      <c r="E54" s="132">
        <f aca="true" t="shared" si="32" ref="E54:BP54">SUM(E52:E53)</f>
        <v>460.7852757417843</v>
      </c>
      <c r="F54" s="132">
        <f t="shared" si="32"/>
        <v>537.2138590725964</v>
      </c>
      <c r="G54" s="132">
        <f t="shared" si="32"/>
        <v>492.9409603730406</v>
      </c>
      <c r="H54" s="132">
        <f t="shared" si="32"/>
        <v>471.77567987225734</v>
      </c>
      <c r="I54" s="132">
        <f t="shared" si="32"/>
        <v>453.7218813834522</v>
      </c>
      <c r="J54" s="132">
        <f t="shared" si="32"/>
        <v>461.7527092046471</v>
      </c>
      <c r="K54" s="132">
        <f t="shared" si="32"/>
        <v>459.74313455628237</v>
      </c>
      <c r="L54" s="132">
        <f t="shared" si="32"/>
        <v>431.58418690496364</v>
      </c>
      <c r="M54" s="132">
        <f t="shared" si="32"/>
        <v>424.5681074376364</v>
      </c>
      <c r="N54" s="132">
        <f t="shared" si="32"/>
        <v>428.5797859621019</v>
      </c>
      <c r="O54" s="132">
        <f t="shared" si="32"/>
        <v>507.05529780259826</v>
      </c>
      <c r="P54" s="132">
        <f t="shared" si="32"/>
        <v>555.3622873434113</v>
      </c>
      <c r="Q54" s="132">
        <f t="shared" si="32"/>
        <v>577.485040277372</v>
      </c>
      <c r="R54" s="132">
        <f t="shared" si="32"/>
        <v>624.7772814643174</v>
      </c>
      <c r="S54" s="132">
        <f t="shared" si="32"/>
        <v>656.0178280385585</v>
      </c>
      <c r="T54" s="132">
        <f t="shared" si="32"/>
        <v>725.6650029958066</v>
      </c>
      <c r="U54" s="132">
        <f t="shared" si="32"/>
        <v>703.4069909589573</v>
      </c>
      <c r="V54" s="132">
        <f t="shared" si="32"/>
        <v>678.035834892562</v>
      </c>
      <c r="W54" s="132">
        <f t="shared" si="32"/>
        <v>709.4361985709679</v>
      </c>
      <c r="X54" s="132">
        <f t="shared" si="32"/>
        <v>670.9653616049894</v>
      </c>
      <c r="Y54" s="132">
        <f t="shared" si="32"/>
        <v>690.3232895550833</v>
      </c>
      <c r="Z54" s="132">
        <f t="shared" si="32"/>
        <v>656.6220080841932</v>
      </c>
      <c r="AA54" s="132">
        <f t="shared" si="32"/>
        <v>623.2829285160471</v>
      </c>
      <c r="AB54" s="132">
        <f t="shared" si="32"/>
        <v>685.0903286844252</v>
      </c>
      <c r="AC54" s="132">
        <f t="shared" si="32"/>
        <v>748.9909132010664</v>
      </c>
      <c r="AD54" s="132">
        <f t="shared" si="32"/>
        <v>809.6132322324991</v>
      </c>
      <c r="AE54" s="132">
        <f t="shared" si="32"/>
        <v>726.6743096799498</v>
      </c>
      <c r="AF54" s="132">
        <f t="shared" si="32"/>
        <v>771.1423952665205</v>
      </c>
      <c r="AG54" s="132">
        <f t="shared" si="32"/>
        <v>802.69190090488</v>
      </c>
      <c r="AH54" s="132">
        <f t="shared" si="32"/>
        <v>800.5720840637678</v>
      </c>
      <c r="AI54" s="132">
        <f t="shared" si="32"/>
        <v>803.6213101104767</v>
      </c>
      <c r="AJ54" s="132">
        <f t="shared" si="32"/>
        <v>720.5119396036949</v>
      </c>
      <c r="AK54" s="132">
        <f t="shared" si="32"/>
        <v>707.3962792084023</v>
      </c>
      <c r="AL54" s="132">
        <f t="shared" si="32"/>
        <v>782.4205432448986</v>
      </c>
      <c r="AM54" s="132">
        <f t="shared" si="32"/>
        <v>811.7223960764716</v>
      </c>
      <c r="AN54" s="132">
        <f t="shared" si="32"/>
        <v>790.4310787352074</v>
      </c>
      <c r="AO54" s="132">
        <f t="shared" si="32"/>
        <v>879.5217183668719</v>
      </c>
      <c r="AP54" s="132">
        <f t="shared" si="32"/>
        <v>862.3741577335761</v>
      </c>
      <c r="AQ54" s="132">
        <f t="shared" si="32"/>
        <v>882.3578844707902</v>
      </c>
      <c r="AR54" s="132">
        <f t="shared" si="32"/>
        <v>1010.8647497697393</v>
      </c>
      <c r="AS54" s="132">
        <f t="shared" si="32"/>
        <v>971.4325446067454</v>
      </c>
      <c r="AT54" s="132">
        <f t="shared" si="32"/>
        <v>902.6292421307714</v>
      </c>
      <c r="AU54" s="132">
        <f t="shared" si="32"/>
        <v>974.6096066191285</v>
      </c>
      <c r="AV54" s="132">
        <f t="shared" si="32"/>
        <v>832.7686944835265</v>
      </c>
      <c r="AW54" s="132">
        <f t="shared" si="32"/>
        <v>845.0135371574897</v>
      </c>
      <c r="AX54" s="132">
        <f t="shared" si="32"/>
        <v>794.3298165089666</v>
      </c>
      <c r="AY54" s="132">
        <f t="shared" si="32"/>
        <v>841.9909436036296</v>
      </c>
      <c r="AZ54" s="132">
        <f t="shared" si="32"/>
        <v>708.4055858925456</v>
      </c>
      <c r="BA54" s="132">
        <f t="shared" si="32"/>
        <v>724.570472334547</v>
      </c>
      <c r="BB54" s="132">
        <f t="shared" si="32"/>
        <v>719.4014294467261</v>
      </c>
      <c r="BC54" s="132">
        <f t="shared" si="32"/>
        <v>693.079558180455</v>
      </c>
      <c r="BD54" s="132">
        <f t="shared" si="32"/>
        <v>634.4865055144486</v>
      </c>
      <c r="BE54" s="132">
        <f t="shared" si="32"/>
        <v>638.4811202624635</v>
      </c>
      <c r="BF54" s="132">
        <f t="shared" si="32"/>
        <v>656.7125585598792</v>
      </c>
      <c r="BG54" s="132">
        <f t="shared" si="32"/>
        <v>612.2338199761691</v>
      </c>
      <c r="BH54" s="132">
        <f t="shared" si="32"/>
        <v>614.1778623644789</v>
      </c>
      <c r="BI54" s="132">
        <f t="shared" si="32"/>
        <v>598.0076494239077</v>
      </c>
      <c r="BJ54" s="132">
        <f t="shared" si="32"/>
        <v>529.2416324379221</v>
      </c>
      <c r="BK54" s="132">
        <f t="shared" si="32"/>
        <v>500.890494806225</v>
      </c>
      <c r="BL54" s="132">
        <f t="shared" si="32"/>
        <v>508.89570379796413</v>
      </c>
      <c r="BM54" s="132">
        <f t="shared" si="32"/>
        <v>492.97582397693895</v>
      </c>
      <c r="BN54" s="132">
        <f t="shared" si="32"/>
        <v>532.1625296200502</v>
      </c>
      <c r="BO54" s="132">
        <f t="shared" si="32"/>
        <v>452.71460380184857</v>
      </c>
      <c r="BP54" s="132">
        <f t="shared" si="32"/>
        <v>492.9185480562488</v>
      </c>
      <c r="BQ54" s="132">
        <f aca="true" t="shared" si="33" ref="BQ54:DB54">SUM(BQ52:BQ53)</f>
        <v>372.22453679814487</v>
      </c>
      <c r="BR54" s="132">
        <f t="shared" si="33"/>
        <v>385.2743207254088</v>
      </c>
      <c r="BS54" s="132">
        <f t="shared" si="33"/>
        <v>345.9929853002877</v>
      </c>
      <c r="BT54" s="132">
        <f t="shared" si="33"/>
        <v>275.5931259145697</v>
      </c>
      <c r="BU54" s="132">
        <f t="shared" si="33"/>
        <v>314.8495587654777</v>
      </c>
      <c r="BV54" s="132">
        <f t="shared" si="33"/>
        <v>245.4644477336273</v>
      </c>
      <c r="BW54" s="132">
        <f t="shared" si="33"/>
        <v>252.46807591384797</v>
      </c>
      <c r="BX54" s="132">
        <f t="shared" si="33"/>
        <v>237.38381476400627</v>
      </c>
      <c r="BY54" s="132">
        <f t="shared" si="33"/>
        <v>212.2242875407068</v>
      </c>
      <c r="BZ54" s="132">
        <f t="shared" si="33"/>
        <v>198.1522844873114</v>
      </c>
      <c r="CA54" s="132">
        <f t="shared" si="33"/>
        <v>209.22735737010893</v>
      </c>
      <c r="CB54" s="132">
        <f t="shared" si="33"/>
        <v>152.8920302655224</v>
      </c>
      <c r="CC54" s="132">
        <f t="shared" si="33"/>
        <v>184.02549577064715</v>
      </c>
      <c r="CD54" s="132">
        <f t="shared" si="33"/>
        <v>144.8064167810588</v>
      </c>
      <c r="CE54" s="132">
        <f t="shared" si="33"/>
        <v>160.93032885898117</v>
      </c>
      <c r="CF54" s="132">
        <f t="shared" si="33"/>
        <v>88.52089482489848</v>
      </c>
      <c r="CG54" s="132">
        <f t="shared" si="33"/>
        <v>105.59480856373438</v>
      </c>
      <c r="CH54" s="132">
        <f t="shared" si="33"/>
        <v>94.54961876999253</v>
      </c>
      <c r="CI54" s="132">
        <f t="shared" si="33"/>
        <v>88.5258753397411</v>
      </c>
      <c r="CJ54" s="132">
        <f t="shared" si="33"/>
        <v>72.411924291504</v>
      </c>
      <c r="CK54" s="132">
        <f t="shared" si="33"/>
        <v>56.32287581747997</v>
      </c>
      <c r="CL54" s="132">
        <f t="shared" si="33"/>
        <v>47.269828870153646</v>
      </c>
      <c r="CM54" s="132">
        <f t="shared" si="33"/>
        <v>48.257184392386826</v>
      </c>
      <c r="CN54" s="132">
        <f t="shared" si="33"/>
        <v>26.14688274553268</v>
      </c>
      <c r="CO54" s="132">
        <f t="shared" si="33"/>
        <v>28.15894765131867</v>
      </c>
      <c r="CP54" s="132">
        <f t="shared" si="33"/>
        <v>19.110881218834976</v>
      </c>
      <c r="CQ54" s="132">
        <f t="shared" si="33"/>
        <v>17.101306570470292</v>
      </c>
      <c r="CR54" s="132">
        <f t="shared" si="33"/>
        <v>14.086944597923265</v>
      </c>
      <c r="CS54" s="132">
        <f t="shared" si="33"/>
        <v>8.040788850880045</v>
      </c>
      <c r="CT54" s="132">
        <f t="shared" si="33"/>
        <v>9.053046947326315</v>
      </c>
      <c r="CU54" s="132">
        <f t="shared" si="33"/>
        <v>4.021639554150678</v>
      </c>
      <c r="CV54" s="132">
        <f t="shared" si="33"/>
        <v>1.004787324182342</v>
      </c>
      <c r="CW54" s="132">
        <f t="shared" si="33"/>
        <v>6.031214202515361</v>
      </c>
      <c r="CX54" s="132">
        <f t="shared" si="33"/>
        <v>4.021639554150678</v>
      </c>
      <c r="CY54" s="132">
        <f t="shared" si="33"/>
        <v>1.004787324182342</v>
      </c>
      <c r="CZ54" s="132">
        <f t="shared" si="33"/>
        <v>1.0072775816036517</v>
      </c>
      <c r="DA54" s="132">
        <f t="shared" si="33"/>
        <v>1.0072775816036517</v>
      </c>
      <c r="DB54" s="132">
        <f t="shared" si="33"/>
        <v>2.0120649057859934</v>
      </c>
      <c r="DC54" s="132">
        <f>SUM(E54:DB54)</f>
        <v>47304</v>
      </c>
    </row>
    <row r="55" spans="2:149" ht="20.25" customHeight="1">
      <c r="B55" s="106">
        <v>18</v>
      </c>
      <c r="C55" s="107" t="s">
        <v>97</v>
      </c>
      <c r="D55" s="109" t="s">
        <v>36</v>
      </c>
      <c r="E55" s="132">
        <v>153.0608505997819</v>
      </c>
      <c r="F55" s="132">
        <v>155.07480916030534</v>
      </c>
      <c r="G55" s="132">
        <v>139.9701199563795</v>
      </c>
      <c r="H55" s="132">
        <v>169.17251908396946</v>
      </c>
      <c r="I55" s="132">
        <v>148.02595419847327</v>
      </c>
      <c r="J55" s="132">
        <v>156.08178844056707</v>
      </c>
      <c r="K55" s="132">
        <v>169.17251908396946</v>
      </c>
      <c r="L55" s="132">
        <v>169.17251908396946</v>
      </c>
      <c r="M55" s="132">
        <v>153.0608505997819</v>
      </c>
      <c r="N55" s="132">
        <v>143.9980370774264</v>
      </c>
      <c r="O55" s="132">
        <v>161.11668484187567</v>
      </c>
      <c r="P55" s="132">
        <v>168.16553980370773</v>
      </c>
      <c r="Q55" s="132">
        <v>209.45169029443838</v>
      </c>
      <c r="R55" s="132">
        <v>209.45169029443838</v>
      </c>
      <c r="S55" s="132">
        <v>220.52846237731734</v>
      </c>
      <c r="T55" s="132">
        <v>228.40735748840402</v>
      </c>
      <c r="U55" s="132">
        <v>229.4225012994636</v>
      </c>
      <c r="V55" s="132">
        <v>212.16505651145084</v>
      </c>
      <c r="W55" s="132">
        <v>252.77080895383378</v>
      </c>
      <c r="X55" s="132">
        <v>225.3619260552253</v>
      </c>
      <c r="Y55" s="132">
        <v>215.21048794462956</v>
      </c>
      <c r="Z55" s="132">
        <v>195.92275553449767</v>
      </c>
      <c r="AA55" s="132">
        <v>166.48358501377004</v>
      </c>
      <c r="AB55" s="132">
        <v>202.0136184008551</v>
      </c>
      <c r="AC55" s="132">
        <v>213.18020032251042</v>
      </c>
      <c r="AD55" s="132">
        <v>211.14991270039127</v>
      </c>
      <c r="AE55" s="132">
        <v>237.54365178794018</v>
      </c>
      <c r="AF55" s="132">
        <v>242.61937084323804</v>
      </c>
      <c r="AG55" s="132">
        <v>236.5285079768806</v>
      </c>
      <c r="AH55" s="132">
        <v>231.45278892158274</v>
      </c>
      <c r="AI55" s="132">
        <v>264.95253468654863</v>
      </c>
      <c r="AJ55" s="132">
        <v>246.67994608747634</v>
      </c>
      <c r="AK55" s="132">
        <v>234.49822035476146</v>
      </c>
      <c r="AL55" s="132">
        <v>260.89195944231034</v>
      </c>
      <c r="AM55" s="132">
        <v>229.4225012994636</v>
      </c>
      <c r="AN55" s="132">
        <v>271.0433975529061</v>
      </c>
      <c r="AO55" s="132">
        <v>309.61886237316986</v>
      </c>
      <c r="AP55" s="132">
        <v>312.6642938063486</v>
      </c>
      <c r="AQ55" s="132">
        <v>267.9979661197274</v>
      </c>
      <c r="AR55" s="132">
        <v>294.3917052072763</v>
      </c>
      <c r="AS55" s="132">
        <v>284.24026709668055</v>
      </c>
      <c r="AT55" s="132">
        <v>263.9373908754891</v>
      </c>
      <c r="AU55" s="132">
        <v>278.1494042303231</v>
      </c>
      <c r="AV55" s="132">
        <v>229.4225012994636</v>
      </c>
      <c r="AW55" s="132">
        <v>233.48307654370188</v>
      </c>
      <c r="AX55" s="132">
        <v>210.1347688893317</v>
      </c>
      <c r="AY55" s="132">
        <v>237.54365178794018</v>
      </c>
      <c r="AZ55" s="132">
        <v>194.9076117234381</v>
      </c>
      <c r="BA55" s="132">
        <v>168.5138726358892</v>
      </c>
      <c r="BB55" s="132">
        <v>196.93789934555724</v>
      </c>
      <c r="BC55" s="132">
        <v>193.89246791237852</v>
      </c>
      <c r="BD55" s="132">
        <v>168.5138726358892</v>
      </c>
      <c r="BE55" s="132">
        <v>163.43815358059132</v>
      </c>
      <c r="BF55" s="132">
        <v>171.5593040690679</v>
      </c>
      <c r="BG55" s="132">
        <v>152.271571658936</v>
      </c>
      <c r="BH55" s="132">
        <v>151.25642784787644</v>
      </c>
      <c r="BI55" s="132">
        <v>121.81725732714881</v>
      </c>
      <c r="BJ55" s="132">
        <v>129.9384078156254</v>
      </c>
      <c r="BK55" s="132">
        <v>157.34729071423388</v>
      </c>
      <c r="BL55" s="132">
        <v>122.83240113820838</v>
      </c>
      <c r="BM55" s="132">
        <v>133.92824427480917</v>
      </c>
      <c r="BN55" s="132">
        <v>121.84449291166848</v>
      </c>
      <c r="BO55" s="132">
        <v>109.7607415485278</v>
      </c>
      <c r="BP55" s="132">
        <v>124.86543075245365</v>
      </c>
      <c r="BQ55" s="132">
        <v>126.8793893129771</v>
      </c>
      <c r="BR55" s="132">
        <v>108.75376226826609</v>
      </c>
      <c r="BS55" s="132">
        <v>68.47459105779717</v>
      </c>
      <c r="BT55" s="132">
        <v>78.5443838604144</v>
      </c>
      <c r="BU55" s="132">
        <v>61.42573609596511</v>
      </c>
      <c r="BV55" s="132">
        <v>74.5164667393675</v>
      </c>
      <c r="BW55" s="132">
        <v>70.4885496183206</v>
      </c>
      <c r="BX55" s="132">
        <v>45.31406761177754</v>
      </c>
      <c r="BY55" s="132">
        <v>46.321046892039256</v>
      </c>
      <c r="BZ55" s="132">
        <v>39.2721919302072</v>
      </c>
      <c r="CA55" s="132">
        <v>54.37688113413304</v>
      </c>
      <c r="CB55" s="132">
        <v>43.30010905125409</v>
      </c>
      <c r="CC55" s="132">
        <v>30.20937840785169</v>
      </c>
      <c r="CD55" s="132">
        <v>43.30010905125409</v>
      </c>
      <c r="CE55" s="132">
        <v>37.25823336968375</v>
      </c>
      <c r="CF55" s="132">
        <v>31.216357688113412</v>
      </c>
      <c r="CG55" s="132">
        <v>26.181461286804797</v>
      </c>
      <c r="CH55" s="132">
        <v>14.097709923664123</v>
      </c>
      <c r="CI55" s="132">
        <v>19.132606324972738</v>
      </c>
      <c r="CJ55" s="132">
        <v>12.083751363140676</v>
      </c>
      <c r="CK55" s="132">
        <v>12.083751363140676</v>
      </c>
      <c r="CL55" s="132">
        <v>13.090730643402399</v>
      </c>
      <c r="CM55" s="132">
        <v>10.06979280261723</v>
      </c>
      <c r="CN55" s="132">
        <v>6.041875681570338</v>
      </c>
      <c r="CO55" s="132">
        <v>3.020937840785169</v>
      </c>
      <c r="CP55" s="132">
        <v>8.055834242093784</v>
      </c>
      <c r="CQ55" s="132">
        <v>4.027917121046892</v>
      </c>
      <c r="CR55" s="132">
        <v>0</v>
      </c>
      <c r="CS55" s="132">
        <v>0</v>
      </c>
      <c r="CT55" s="132">
        <v>2.013958560523446</v>
      </c>
      <c r="CU55" s="132">
        <v>1.006979280261723</v>
      </c>
      <c r="CV55" s="132">
        <v>0</v>
      </c>
      <c r="CW55" s="132">
        <v>1.006979280261723</v>
      </c>
      <c r="CX55" s="132">
        <v>0</v>
      </c>
      <c r="CY55" s="132">
        <v>0</v>
      </c>
      <c r="CZ55" s="132">
        <v>0</v>
      </c>
      <c r="DA55" s="132">
        <v>0</v>
      </c>
      <c r="DB55" s="132">
        <v>0</v>
      </c>
      <c r="DC55" s="132">
        <v>13930.000000000005</v>
      </c>
      <c r="DI55" s="42" t="s">
        <v>40</v>
      </c>
      <c r="DJ55" s="100" t="s">
        <v>40</v>
      </c>
      <c r="DK55" s="100" t="s">
        <v>40</v>
      </c>
      <c r="DL55" s="100" t="s">
        <v>40</v>
      </c>
      <c r="DM55" s="100" t="s">
        <v>40</v>
      </c>
      <c r="DN55" s="100" t="s">
        <v>40</v>
      </c>
      <c r="DO55" s="100" t="s">
        <v>40</v>
      </c>
      <c r="DP55" s="100" t="s">
        <v>40</v>
      </c>
      <c r="DQ55" s="100" t="s">
        <v>40</v>
      </c>
      <c r="DR55" s="100" t="s">
        <v>40</v>
      </c>
      <c r="DS55" s="100" t="s">
        <v>40</v>
      </c>
      <c r="DT55" s="100" t="s">
        <v>40</v>
      </c>
      <c r="DU55" s="100" t="s">
        <v>40</v>
      </c>
      <c r="DV55" s="100" t="s">
        <v>40</v>
      </c>
      <c r="DW55" s="100" t="s">
        <v>40</v>
      </c>
      <c r="DX55" s="100" t="s">
        <v>40</v>
      </c>
      <c r="DY55" s="100" t="s">
        <v>40</v>
      </c>
      <c r="DZ55" s="100" t="s">
        <v>40</v>
      </c>
      <c r="EA55" s="100" t="s">
        <v>40</v>
      </c>
      <c r="EB55" s="100" t="s">
        <v>40</v>
      </c>
      <c r="EC55" s="100" t="s">
        <v>40</v>
      </c>
      <c r="ED55" s="100" t="s">
        <v>40</v>
      </c>
      <c r="EE55" s="100" t="s">
        <v>40</v>
      </c>
      <c r="EF55" s="100" t="s">
        <v>40</v>
      </c>
      <c r="EG55" s="100" t="s">
        <v>40</v>
      </c>
      <c r="EH55" s="100" t="s">
        <v>40</v>
      </c>
      <c r="EI55" s="100" t="s">
        <v>40</v>
      </c>
      <c r="EJ55" s="100" t="s">
        <v>40</v>
      </c>
      <c r="EK55" s="100" t="s">
        <v>40</v>
      </c>
      <c r="EL55" s="100" t="s">
        <v>40</v>
      </c>
      <c r="EM55" s="100" t="s">
        <v>40</v>
      </c>
      <c r="EN55" s="100" t="s">
        <v>40</v>
      </c>
      <c r="EO55" s="100" t="s">
        <v>40</v>
      </c>
      <c r="EP55" s="100" t="s">
        <v>40</v>
      </c>
      <c r="EQ55" s="100" t="s">
        <v>40</v>
      </c>
      <c r="ER55" s="100" t="s">
        <v>40</v>
      </c>
      <c r="ES55" s="100" t="s">
        <v>40</v>
      </c>
    </row>
    <row r="56" spans="2:107" ht="20.25" customHeight="1">
      <c r="B56" s="110"/>
      <c r="C56" s="111"/>
      <c r="D56" s="109" t="s">
        <v>37</v>
      </c>
      <c r="E56" s="132">
        <v>138.81798467543732</v>
      </c>
      <c r="F56" s="132">
        <v>148.87725892728062</v>
      </c>
      <c r="G56" s="132">
        <v>160.94838802949255</v>
      </c>
      <c r="H56" s="132">
        <v>173.0195171317045</v>
      </c>
      <c r="I56" s="132">
        <v>143.84762180135897</v>
      </c>
      <c r="J56" s="132">
        <v>166.98395258059853</v>
      </c>
      <c r="K56" s="132">
        <v>146.86540407691194</v>
      </c>
      <c r="L56" s="132">
        <v>159.94246060430822</v>
      </c>
      <c r="M56" s="132">
        <v>137.812057250253</v>
      </c>
      <c r="N56" s="132">
        <v>122.72314587248808</v>
      </c>
      <c r="O56" s="132">
        <v>174.02544455688883</v>
      </c>
      <c r="P56" s="132">
        <v>156.92467832875525</v>
      </c>
      <c r="Q56" s="132">
        <v>186.09657365910076</v>
      </c>
      <c r="R56" s="132">
        <v>194.14399306057538</v>
      </c>
      <c r="S56" s="132">
        <v>203.19733988723436</v>
      </c>
      <c r="T56" s="132">
        <v>203.00597614609515</v>
      </c>
      <c r="U56" s="132">
        <v>224.32160364143516</v>
      </c>
      <c r="V56" s="132">
        <v>182.70537853148565</v>
      </c>
      <c r="W56" s="132">
        <v>191.84064745805992</v>
      </c>
      <c r="X56" s="132">
        <v>198.94585662317326</v>
      </c>
      <c r="Y56" s="132">
        <v>206.0510657882866</v>
      </c>
      <c r="Z56" s="132">
        <v>194.88573710025136</v>
      </c>
      <c r="AA56" s="132">
        <v>168.49496020125898</v>
      </c>
      <c r="AB56" s="132">
        <v>210.1111853112085</v>
      </c>
      <c r="AC56" s="132">
        <v>242.59214149458373</v>
      </c>
      <c r="AD56" s="132">
        <v>220.26148411851324</v>
      </c>
      <c r="AE56" s="132">
        <v>209.096155430478</v>
      </c>
      <c r="AF56" s="132">
        <v>191.84064745805992</v>
      </c>
      <c r="AG56" s="132">
        <v>234.4719024487399</v>
      </c>
      <c r="AH56" s="132">
        <v>232.44184268727895</v>
      </c>
      <c r="AI56" s="132">
        <v>240.56208173312277</v>
      </c>
      <c r="AJ56" s="132">
        <v>233.45687256800943</v>
      </c>
      <c r="AK56" s="132">
        <v>214.17130483413038</v>
      </c>
      <c r="AL56" s="132">
        <v>240.56208173312277</v>
      </c>
      <c r="AM56" s="132">
        <v>214.17130483413038</v>
      </c>
      <c r="AN56" s="132">
        <v>243.60717137531418</v>
      </c>
      <c r="AO56" s="132">
        <v>271.01297815503705</v>
      </c>
      <c r="AP56" s="132">
        <v>280.1482470816113</v>
      </c>
      <c r="AQ56" s="132">
        <v>292.328605650377</v>
      </c>
      <c r="AR56" s="132">
        <v>268.9829183935761</v>
      </c>
      <c r="AS56" s="132">
        <v>263.9077689899237</v>
      </c>
      <c r="AT56" s="132">
        <v>266.9528586321151</v>
      </c>
      <c r="AU56" s="132">
        <v>267.9678885128456</v>
      </c>
      <c r="AV56" s="132">
        <v>246.65226101750562</v>
      </c>
      <c r="AW56" s="132">
        <v>256.8025598248104</v>
      </c>
      <c r="AX56" s="132">
        <v>258.83261958627133</v>
      </c>
      <c r="AY56" s="132">
        <v>226.3516634028961</v>
      </c>
      <c r="AZ56" s="132">
        <v>187.78052793513802</v>
      </c>
      <c r="BA56" s="132">
        <v>200.97591638463422</v>
      </c>
      <c r="BB56" s="132">
        <v>184.73543829294658</v>
      </c>
      <c r="BC56" s="132">
        <v>187.78052793513802</v>
      </c>
      <c r="BD56" s="132">
        <v>187.78052793513802</v>
      </c>
      <c r="BE56" s="132">
        <v>149.20939246737993</v>
      </c>
      <c r="BF56" s="132">
        <v>159.3596912746847</v>
      </c>
      <c r="BG56" s="132">
        <v>191.84064745805992</v>
      </c>
      <c r="BH56" s="132">
        <v>182.70537853148565</v>
      </c>
      <c r="BI56" s="132">
        <v>143.1192131829971</v>
      </c>
      <c r="BJ56" s="132">
        <v>163.4198107976066</v>
      </c>
      <c r="BK56" s="132">
        <v>121.80358568765709</v>
      </c>
      <c r="BL56" s="132">
        <v>131.95388449496184</v>
      </c>
      <c r="BM56" s="132">
        <v>131.8424544312719</v>
      </c>
      <c r="BN56" s="132">
        <v>151.97107342841264</v>
      </c>
      <c r="BO56" s="132">
        <v>143.91962582955634</v>
      </c>
      <c r="BP56" s="132">
        <v>149.95821152869857</v>
      </c>
      <c r="BQ56" s="132">
        <v>117.75242113327337</v>
      </c>
      <c r="BR56" s="132">
        <v>119.76528303298745</v>
      </c>
      <c r="BS56" s="132">
        <v>89.57235453727633</v>
      </c>
      <c r="BT56" s="132">
        <v>75.48232123927781</v>
      </c>
      <c r="BU56" s="132">
        <v>95.61094023641856</v>
      </c>
      <c r="BV56" s="132">
        <v>81.52090693842003</v>
      </c>
      <c r="BW56" s="132">
        <v>70.45016648999263</v>
      </c>
      <c r="BX56" s="132">
        <v>61.392287941279285</v>
      </c>
      <c r="BY56" s="132">
        <v>72.4630283897067</v>
      </c>
      <c r="BZ56" s="132">
        <v>53.340840342422986</v>
      </c>
      <c r="CA56" s="132">
        <v>84.54019978799114</v>
      </c>
      <c r="CB56" s="132">
        <v>65.41801174070743</v>
      </c>
      <c r="CC56" s="132">
        <v>50.32154749285187</v>
      </c>
      <c r="CD56" s="132">
        <v>48.308685593137795</v>
      </c>
      <c r="CE56" s="132">
        <v>52.334409392565945</v>
      </c>
      <c r="CF56" s="132">
        <v>45.28939274356669</v>
      </c>
      <c r="CG56" s="132">
        <v>34.21865229513927</v>
      </c>
      <c r="CH56" s="132">
        <v>31.19935944556816</v>
      </c>
      <c r="CI56" s="132">
        <v>34.21865229513927</v>
      </c>
      <c r="CJ56" s="132">
        <v>19.12218804728371</v>
      </c>
      <c r="CK56" s="132">
        <v>27.17363564614001</v>
      </c>
      <c r="CL56" s="132">
        <v>9.057878548713337</v>
      </c>
      <c r="CM56" s="132">
        <v>18.115757097426673</v>
      </c>
      <c r="CN56" s="132">
        <v>11.070740448427411</v>
      </c>
      <c r="CO56" s="132">
        <v>13.083602348141486</v>
      </c>
      <c r="CP56" s="132">
        <v>11.070740448427411</v>
      </c>
      <c r="CQ56" s="132">
        <v>7.045016648999262</v>
      </c>
      <c r="CR56" s="132">
        <v>3.019292849571112</v>
      </c>
      <c r="CS56" s="132">
        <v>4.02572379942815</v>
      </c>
      <c r="CT56" s="132">
        <v>6.038585699142224</v>
      </c>
      <c r="CU56" s="132">
        <v>3.019292849571112</v>
      </c>
      <c r="CV56" s="132">
        <v>2.012861899714075</v>
      </c>
      <c r="CW56" s="132">
        <v>1.0064309498570374</v>
      </c>
      <c r="CX56" s="132">
        <v>2.012861899714075</v>
      </c>
      <c r="CY56" s="132">
        <v>0</v>
      </c>
      <c r="CZ56" s="132">
        <v>1.0064309498570374</v>
      </c>
      <c r="DA56" s="132">
        <v>0</v>
      </c>
      <c r="DB56" s="132">
        <v>0</v>
      </c>
      <c r="DC56" s="132">
        <v>14002.999999999998</v>
      </c>
    </row>
    <row r="57" spans="2:107" ht="20.25" customHeight="1">
      <c r="B57" s="112"/>
      <c r="C57" s="113"/>
      <c r="D57" s="109" t="s">
        <v>38</v>
      </c>
      <c r="E57" s="132">
        <f aca="true" t="shared" si="34" ref="E57:BP57">SUM(E55:E56)</f>
        <v>291.8788352752192</v>
      </c>
      <c r="F57" s="132">
        <f t="shared" si="34"/>
        <v>303.952068087586</v>
      </c>
      <c r="G57" s="132">
        <f t="shared" si="34"/>
        <v>300.91850798587205</v>
      </c>
      <c r="H57" s="132">
        <f t="shared" si="34"/>
        <v>342.19203621567397</v>
      </c>
      <c r="I57" s="132">
        <f t="shared" si="34"/>
        <v>291.87357599983227</v>
      </c>
      <c r="J57" s="132">
        <f t="shared" si="34"/>
        <v>323.0657410211656</v>
      </c>
      <c r="K57" s="132">
        <f t="shared" si="34"/>
        <v>316.0379231608814</v>
      </c>
      <c r="L57" s="132">
        <f t="shared" si="34"/>
        <v>329.1149796882777</v>
      </c>
      <c r="M57" s="132">
        <f t="shared" si="34"/>
        <v>290.8729078500349</v>
      </c>
      <c r="N57" s="132">
        <f t="shared" si="34"/>
        <v>266.72118294991446</v>
      </c>
      <c r="O57" s="132">
        <f t="shared" si="34"/>
        <v>335.1421293987645</v>
      </c>
      <c r="P57" s="132">
        <f t="shared" si="34"/>
        <v>325.09021813246295</v>
      </c>
      <c r="Q57" s="132">
        <f t="shared" si="34"/>
        <v>395.54826395353916</v>
      </c>
      <c r="R57" s="132">
        <f t="shared" si="34"/>
        <v>403.59568335501376</v>
      </c>
      <c r="S57" s="132">
        <f t="shared" si="34"/>
        <v>423.7258022645517</v>
      </c>
      <c r="T57" s="132">
        <f t="shared" si="34"/>
        <v>431.41333363449917</v>
      </c>
      <c r="U57" s="132">
        <f t="shared" si="34"/>
        <v>453.74410494089875</v>
      </c>
      <c r="V57" s="132">
        <f t="shared" si="34"/>
        <v>394.8704350429365</v>
      </c>
      <c r="W57" s="132">
        <f t="shared" si="34"/>
        <v>444.6114564118937</v>
      </c>
      <c r="X57" s="132">
        <f t="shared" si="34"/>
        <v>424.30778267839855</v>
      </c>
      <c r="Y57" s="132">
        <f t="shared" si="34"/>
        <v>421.2615537329161</v>
      </c>
      <c r="Z57" s="132">
        <f t="shared" si="34"/>
        <v>390.80849263474903</v>
      </c>
      <c r="AA57" s="132">
        <f t="shared" si="34"/>
        <v>334.97854521502904</v>
      </c>
      <c r="AB57" s="132">
        <f t="shared" si="34"/>
        <v>412.12480371206357</v>
      </c>
      <c r="AC57" s="132">
        <f t="shared" si="34"/>
        <v>455.7723418170941</v>
      </c>
      <c r="AD57" s="132">
        <f t="shared" si="34"/>
        <v>431.4113968189045</v>
      </c>
      <c r="AE57" s="132">
        <f t="shared" si="34"/>
        <v>446.6398072184182</v>
      </c>
      <c r="AF57" s="132">
        <f t="shared" si="34"/>
        <v>434.46001830129796</v>
      </c>
      <c r="AG57" s="132">
        <f t="shared" si="34"/>
        <v>471.00041042562054</v>
      </c>
      <c r="AH57" s="132">
        <f t="shared" si="34"/>
        <v>463.8946316088617</v>
      </c>
      <c r="AI57" s="132">
        <f t="shared" si="34"/>
        <v>505.51461641967137</v>
      </c>
      <c r="AJ57" s="132">
        <f t="shared" si="34"/>
        <v>480.13681865548574</v>
      </c>
      <c r="AK57" s="132">
        <f t="shared" si="34"/>
        <v>448.66952518889184</v>
      </c>
      <c r="AL57" s="132">
        <f t="shared" si="34"/>
        <v>501.4540411754331</v>
      </c>
      <c r="AM57" s="132">
        <f t="shared" si="34"/>
        <v>443.59380613359394</v>
      </c>
      <c r="AN57" s="132">
        <f t="shared" si="34"/>
        <v>514.6505689282203</v>
      </c>
      <c r="AO57" s="132">
        <f t="shared" si="34"/>
        <v>580.6318405282069</v>
      </c>
      <c r="AP57" s="132">
        <f t="shared" si="34"/>
        <v>592.8125408879599</v>
      </c>
      <c r="AQ57" s="132">
        <f t="shared" si="34"/>
        <v>560.3265717701045</v>
      </c>
      <c r="AR57" s="132">
        <f t="shared" si="34"/>
        <v>563.3746236008524</v>
      </c>
      <c r="AS57" s="132">
        <f t="shared" si="34"/>
        <v>548.1480360866042</v>
      </c>
      <c r="AT57" s="132">
        <f t="shared" si="34"/>
        <v>530.8902495076043</v>
      </c>
      <c r="AU57" s="132">
        <f t="shared" si="34"/>
        <v>546.1172927431687</v>
      </c>
      <c r="AV57" s="132">
        <f t="shared" si="34"/>
        <v>476.0747623169692</v>
      </c>
      <c r="AW57" s="132">
        <f t="shared" si="34"/>
        <v>490.28563636851226</v>
      </c>
      <c r="AX57" s="132">
        <f t="shared" si="34"/>
        <v>468.967388475603</v>
      </c>
      <c r="AY57" s="132">
        <f t="shared" si="34"/>
        <v>463.8953151908363</v>
      </c>
      <c r="AZ57" s="132">
        <f t="shared" si="34"/>
        <v>382.6881396585761</v>
      </c>
      <c r="BA57" s="132">
        <f t="shared" si="34"/>
        <v>369.4897890205234</v>
      </c>
      <c r="BB57" s="132">
        <f t="shared" si="34"/>
        <v>381.6733376385038</v>
      </c>
      <c r="BC57" s="132">
        <f t="shared" si="34"/>
        <v>381.6729958475165</v>
      </c>
      <c r="BD57" s="132">
        <f t="shared" si="34"/>
        <v>356.2944005710272</v>
      </c>
      <c r="BE57" s="132">
        <f t="shared" si="34"/>
        <v>312.6475460479712</v>
      </c>
      <c r="BF57" s="132">
        <f t="shared" si="34"/>
        <v>330.9189953437526</v>
      </c>
      <c r="BG57" s="132">
        <f t="shared" si="34"/>
        <v>344.1122191169959</v>
      </c>
      <c r="BH57" s="132">
        <f t="shared" si="34"/>
        <v>333.9618063793621</v>
      </c>
      <c r="BI57" s="132">
        <f t="shared" si="34"/>
        <v>264.9364705101459</v>
      </c>
      <c r="BJ57" s="132">
        <f t="shared" si="34"/>
        <v>293.358218613232</v>
      </c>
      <c r="BK57" s="132">
        <f t="shared" si="34"/>
        <v>279.15087640189097</v>
      </c>
      <c r="BL57" s="132">
        <f t="shared" si="34"/>
        <v>254.78628563317022</v>
      </c>
      <c r="BM57" s="132">
        <f t="shared" si="34"/>
        <v>265.7706987060811</v>
      </c>
      <c r="BN57" s="132">
        <f t="shared" si="34"/>
        <v>273.8155663400811</v>
      </c>
      <c r="BO57" s="132">
        <f t="shared" si="34"/>
        <v>253.68036737808416</v>
      </c>
      <c r="BP57" s="132">
        <f t="shared" si="34"/>
        <v>274.8236422811522</v>
      </c>
      <c r="BQ57" s="132">
        <f aca="true" t="shared" si="35" ref="BQ57:DB57">SUM(BQ55:BQ56)</f>
        <v>244.63181044625048</v>
      </c>
      <c r="BR57" s="132">
        <f t="shared" si="35"/>
        <v>228.51904530125353</v>
      </c>
      <c r="BS57" s="132">
        <f t="shared" si="35"/>
        <v>158.0469455950735</v>
      </c>
      <c r="BT57" s="132">
        <f t="shared" si="35"/>
        <v>154.0267050996922</v>
      </c>
      <c r="BU57" s="132">
        <f t="shared" si="35"/>
        <v>157.03667633238365</v>
      </c>
      <c r="BV57" s="132">
        <f t="shared" si="35"/>
        <v>156.0373736777875</v>
      </c>
      <c r="BW57" s="132">
        <f t="shared" si="35"/>
        <v>140.93871610831323</v>
      </c>
      <c r="BX57" s="132">
        <f t="shared" si="35"/>
        <v>106.70635555305682</v>
      </c>
      <c r="BY57" s="132">
        <f t="shared" si="35"/>
        <v>118.78407528174594</v>
      </c>
      <c r="BZ57" s="132">
        <f t="shared" si="35"/>
        <v>92.61303227263019</v>
      </c>
      <c r="CA57" s="132">
        <f t="shared" si="35"/>
        <v>138.91708092212417</v>
      </c>
      <c r="CB57" s="132">
        <f t="shared" si="35"/>
        <v>108.71812079196152</v>
      </c>
      <c r="CC57" s="132">
        <f t="shared" si="35"/>
        <v>80.53092590070356</v>
      </c>
      <c r="CD57" s="132">
        <f t="shared" si="35"/>
        <v>91.60879464439188</v>
      </c>
      <c r="CE57" s="132">
        <f t="shared" si="35"/>
        <v>89.5926427622497</v>
      </c>
      <c r="CF57" s="132">
        <f t="shared" si="35"/>
        <v>76.5057504316801</v>
      </c>
      <c r="CG57" s="132">
        <f t="shared" si="35"/>
        <v>60.40011358194407</v>
      </c>
      <c r="CH57" s="132">
        <f t="shared" si="35"/>
        <v>45.29706936923228</v>
      </c>
      <c r="CI57" s="132">
        <f t="shared" si="35"/>
        <v>53.351258620112006</v>
      </c>
      <c r="CJ57" s="132">
        <f t="shared" si="35"/>
        <v>31.205939410424385</v>
      </c>
      <c r="CK57" s="132">
        <f t="shared" si="35"/>
        <v>39.257387009280684</v>
      </c>
      <c r="CL57" s="132">
        <f t="shared" si="35"/>
        <v>22.148609192115735</v>
      </c>
      <c r="CM57" s="132">
        <f t="shared" si="35"/>
        <v>28.185549900043902</v>
      </c>
      <c r="CN57" s="132">
        <f t="shared" si="35"/>
        <v>17.11261612999775</v>
      </c>
      <c r="CO57" s="132">
        <f t="shared" si="35"/>
        <v>16.104540188926656</v>
      </c>
      <c r="CP57" s="132">
        <f t="shared" si="35"/>
        <v>19.126574690521196</v>
      </c>
      <c r="CQ57" s="132">
        <f t="shared" si="35"/>
        <v>11.072933770046154</v>
      </c>
      <c r="CR57" s="132">
        <f t="shared" si="35"/>
        <v>3.019292849571112</v>
      </c>
      <c r="CS57" s="132">
        <f t="shared" si="35"/>
        <v>4.02572379942815</v>
      </c>
      <c r="CT57" s="132">
        <f t="shared" si="35"/>
        <v>8.05254425966567</v>
      </c>
      <c r="CU57" s="132">
        <f t="shared" si="35"/>
        <v>4.026272129832835</v>
      </c>
      <c r="CV57" s="132">
        <f t="shared" si="35"/>
        <v>2.012861899714075</v>
      </c>
      <c r="CW57" s="132">
        <f t="shared" si="35"/>
        <v>2.0134102301187604</v>
      </c>
      <c r="CX57" s="132">
        <f t="shared" si="35"/>
        <v>2.012861899714075</v>
      </c>
      <c r="CY57" s="132">
        <f t="shared" si="35"/>
        <v>0</v>
      </c>
      <c r="CZ57" s="132">
        <f t="shared" si="35"/>
        <v>1.0064309498570374</v>
      </c>
      <c r="DA57" s="132">
        <f t="shared" si="35"/>
        <v>0</v>
      </c>
      <c r="DB57" s="132">
        <f t="shared" si="35"/>
        <v>0</v>
      </c>
      <c r="DC57" s="132">
        <f>SUM(E57:DB57)</f>
        <v>27933.000000000022</v>
      </c>
    </row>
    <row r="58" spans="2:149" ht="20.25" customHeight="1">
      <c r="B58" s="106">
        <v>19</v>
      </c>
      <c r="C58" s="107" t="s">
        <v>98</v>
      </c>
      <c r="D58" s="109" t="s">
        <v>36</v>
      </c>
      <c r="E58" s="132">
        <v>110.26994933502216</v>
      </c>
      <c r="F58" s="132">
        <v>140.3435718809373</v>
      </c>
      <c r="G58" s="132">
        <v>133.32639328689044</v>
      </c>
      <c r="H58" s="132">
        <v>147.36075047498417</v>
      </c>
      <c r="I58" s="132">
        <v>149.36565864471186</v>
      </c>
      <c r="J58" s="132">
        <v>159.39019949335022</v>
      </c>
      <c r="K58" s="132">
        <v>159.39019949335022</v>
      </c>
      <c r="L58" s="132">
        <v>147.36075047498417</v>
      </c>
      <c r="M58" s="132">
        <v>162.39756174794172</v>
      </c>
      <c r="N58" s="132">
        <v>158.38774540848638</v>
      </c>
      <c r="O58" s="132">
        <v>159.39019949335022</v>
      </c>
      <c r="P58" s="132">
        <v>172.42210259658012</v>
      </c>
      <c r="Q58" s="132">
        <v>217.53253641545282</v>
      </c>
      <c r="R58" s="132">
        <v>215.52762824572514</v>
      </c>
      <c r="S58" s="132">
        <v>210.51535782140596</v>
      </c>
      <c r="T58" s="132">
        <v>224.95635893410488</v>
      </c>
      <c r="U58" s="132">
        <v>203.5804153249818</v>
      </c>
      <c r="V58" s="132">
        <v>214.7773381678558</v>
      </c>
      <c r="W58" s="132">
        <v>236.15328177697887</v>
      </c>
      <c r="X58" s="132">
        <v>231.06377139385432</v>
      </c>
      <c r="Y58" s="132">
        <v>185.25817794573342</v>
      </c>
      <c r="Z58" s="132">
        <v>159.8106260301107</v>
      </c>
      <c r="AA58" s="132">
        <v>167.95384264310997</v>
      </c>
      <c r="AB58" s="132">
        <v>186.27608002235834</v>
      </c>
      <c r="AC58" s="132">
        <v>221.90265270423015</v>
      </c>
      <c r="AD58" s="132">
        <v>199.50880701848214</v>
      </c>
      <c r="AE58" s="132">
        <v>218.84894647435542</v>
      </c>
      <c r="AF58" s="132">
        <v>207.65202363148143</v>
      </c>
      <c r="AG58" s="132">
        <v>198.49090494185725</v>
      </c>
      <c r="AH58" s="132">
        <v>220.88475062760523</v>
      </c>
      <c r="AI58" s="132">
        <v>246.33230254322797</v>
      </c>
      <c r="AJ58" s="132">
        <v>252.4397150029774</v>
      </c>
      <c r="AK58" s="132">
        <v>202.56251324835688</v>
      </c>
      <c r="AL58" s="132">
        <v>213.75943609123087</v>
      </c>
      <c r="AM58" s="132">
        <v>220.88475062760523</v>
      </c>
      <c r="AN58" s="132">
        <v>253.45761707960233</v>
      </c>
      <c r="AO58" s="132">
        <v>269.74405030560087</v>
      </c>
      <c r="AP58" s="132">
        <v>235.13537970035395</v>
      </c>
      <c r="AQ58" s="132">
        <v>256.51132330947706</v>
      </c>
      <c r="AR58" s="132">
        <v>259.56502953935177</v>
      </c>
      <c r="AS58" s="132">
        <v>243.27859631335323</v>
      </c>
      <c r="AT58" s="132">
        <v>226.9921630873547</v>
      </c>
      <c r="AU58" s="132">
        <v>252.4397150029774</v>
      </c>
      <c r="AV58" s="132">
        <v>231.06377139385432</v>
      </c>
      <c r="AW58" s="132">
        <v>185.25817794573342</v>
      </c>
      <c r="AX58" s="132">
        <v>191.3655904054829</v>
      </c>
      <c r="AY58" s="132">
        <v>189.32978625223305</v>
      </c>
      <c r="AZ58" s="132">
        <v>193.4013945587327</v>
      </c>
      <c r="BA58" s="132">
        <v>172.02545094960962</v>
      </c>
      <c r="BB58" s="132">
        <v>146.57789903398688</v>
      </c>
      <c r="BC58" s="132">
        <v>162.86433225998542</v>
      </c>
      <c r="BD58" s="132">
        <v>128.25566165473853</v>
      </c>
      <c r="BE58" s="132">
        <v>164.90013641323526</v>
      </c>
      <c r="BF58" s="132">
        <v>165.91803848986015</v>
      </c>
      <c r="BG58" s="132">
        <v>143.52419280411215</v>
      </c>
      <c r="BH58" s="132">
        <v>143.52419280411215</v>
      </c>
      <c r="BI58" s="132">
        <v>118.07664088848944</v>
      </c>
      <c r="BJ58" s="132">
        <v>125.2019554248638</v>
      </c>
      <c r="BK58" s="132">
        <v>119.09454296511434</v>
      </c>
      <c r="BL58" s="132">
        <v>104.84391389236562</v>
      </c>
      <c r="BM58" s="132">
        <v>113.27731158961367</v>
      </c>
      <c r="BN58" s="132">
        <v>137.33620962634578</v>
      </c>
      <c r="BO58" s="132">
        <v>90.22086763774541</v>
      </c>
      <c r="BP58" s="132">
        <v>94.23068397720075</v>
      </c>
      <c r="BQ58" s="132">
        <v>87.2135053831539</v>
      </c>
      <c r="BR58" s="132">
        <v>106.26013299556682</v>
      </c>
      <c r="BS58" s="132">
        <v>74.18160227992401</v>
      </c>
      <c r="BT58" s="132">
        <v>73.17914819506016</v>
      </c>
      <c r="BU58" s="132">
        <v>66.1619696010133</v>
      </c>
      <c r="BV58" s="132">
        <v>74.18160227992401</v>
      </c>
      <c r="BW58" s="132">
        <v>63.154607346421784</v>
      </c>
      <c r="BX58" s="132">
        <v>52.12761241291957</v>
      </c>
      <c r="BY58" s="132">
        <v>56.13742875237492</v>
      </c>
      <c r="BZ58" s="132">
        <v>43.10552564914503</v>
      </c>
      <c r="CA58" s="132">
        <v>52.12761241291957</v>
      </c>
      <c r="CB58" s="132">
        <v>36.08834705509816</v>
      </c>
      <c r="CC58" s="132">
        <v>45.11043381887271</v>
      </c>
      <c r="CD58" s="132">
        <v>26.063806206459784</v>
      </c>
      <c r="CE58" s="132">
        <v>37.090801139962004</v>
      </c>
      <c r="CF58" s="132">
        <v>27.066260291323623</v>
      </c>
      <c r="CG58" s="132">
        <v>31.076076630778974</v>
      </c>
      <c r="CH58" s="132">
        <v>10.02454084863838</v>
      </c>
      <c r="CI58" s="132">
        <v>11.026994933502216</v>
      </c>
      <c r="CJ58" s="132">
        <v>7.017178594046865</v>
      </c>
      <c r="CK58" s="132">
        <v>13.031903103229892</v>
      </c>
      <c r="CL58" s="132">
        <v>8.019632678910703</v>
      </c>
      <c r="CM58" s="132">
        <v>6.0147245091830275</v>
      </c>
      <c r="CN58" s="132">
        <v>7.017178594046865</v>
      </c>
      <c r="CO58" s="132">
        <v>2.004908169727676</v>
      </c>
      <c r="CP58" s="132">
        <v>3.0073622545915137</v>
      </c>
      <c r="CQ58" s="132">
        <v>3.0073622545915137</v>
      </c>
      <c r="CR58" s="132">
        <v>0</v>
      </c>
      <c r="CS58" s="132">
        <v>2.004908169727676</v>
      </c>
      <c r="CT58" s="132">
        <v>0</v>
      </c>
      <c r="CU58" s="132">
        <v>0</v>
      </c>
      <c r="CV58" s="132">
        <v>1.002454084863838</v>
      </c>
      <c r="CW58" s="132">
        <v>0</v>
      </c>
      <c r="CX58" s="132">
        <v>1.002454084863838</v>
      </c>
      <c r="CY58" s="132">
        <v>0</v>
      </c>
      <c r="CZ58" s="132">
        <v>0</v>
      </c>
      <c r="DA58" s="132">
        <v>0</v>
      </c>
      <c r="DB58" s="132">
        <v>0</v>
      </c>
      <c r="DC58" s="132">
        <v>12798.000000000005</v>
      </c>
      <c r="DI58" s="42" t="s">
        <v>40</v>
      </c>
      <c r="DJ58" s="100" t="s">
        <v>40</v>
      </c>
      <c r="DK58" s="100" t="s">
        <v>40</v>
      </c>
      <c r="DL58" s="100" t="s">
        <v>40</v>
      </c>
      <c r="DM58" s="100" t="s">
        <v>40</v>
      </c>
      <c r="DN58" s="100" t="s">
        <v>40</v>
      </c>
      <c r="DO58" s="100" t="s">
        <v>40</v>
      </c>
      <c r="DP58" s="100" t="s">
        <v>40</v>
      </c>
      <c r="DQ58" s="100" t="s">
        <v>40</v>
      </c>
      <c r="DR58" s="100" t="s">
        <v>40</v>
      </c>
      <c r="DS58" s="100" t="s">
        <v>40</v>
      </c>
      <c r="DT58" s="100" t="s">
        <v>40</v>
      </c>
      <c r="DU58" s="100" t="s">
        <v>40</v>
      </c>
      <c r="DV58" s="100" t="s">
        <v>40</v>
      </c>
      <c r="DW58" s="100" t="s">
        <v>40</v>
      </c>
      <c r="DX58" s="100" t="s">
        <v>40</v>
      </c>
      <c r="DY58" s="100" t="s">
        <v>40</v>
      </c>
      <c r="DZ58" s="100" t="s">
        <v>40</v>
      </c>
      <c r="EA58" s="100" t="s">
        <v>40</v>
      </c>
      <c r="EB58" s="100" t="s">
        <v>40</v>
      </c>
      <c r="EC58" s="100" t="s">
        <v>40</v>
      </c>
      <c r="ED58" s="100" t="s">
        <v>40</v>
      </c>
      <c r="EE58" s="100" t="s">
        <v>40</v>
      </c>
      <c r="EF58" s="100" t="s">
        <v>40</v>
      </c>
      <c r="EG58" s="100" t="s">
        <v>40</v>
      </c>
      <c r="EH58" s="100" t="s">
        <v>40</v>
      </c>
      <c r="EI58" s="100" t="s">
        <v>40</v>
      </c>
      <c r="EJ58" s="100" t="s">
        <v>40</v>
      </c>
      <c r="EK58" s="100" t="s">
        <v>40</v>
      </c>
      <c r="EL58" s="100" t="s">
        <v>40</v>
      </c>
      <c r="EM58" s="100" t="s">
        <v>40</v>
      </c>
      <c r="EN58" s="100" t="s">
        <v>40</v>
      </c>
      <c r="EO58" s="100" t="s">
        <v>40</v>
      </c>
      <c r="EP58" s="100" t="s">
        <v>40</v>
      </c>
      <c r="EQ58" s="100" t="s">
        <v>40</v>
      </c>
      <c r="ER58" s="100" t="s">
        <v>40</v>
      </c>
      <c r="ES58" s="100" t="s">
        <v>40</v>
      </c>
    </row>
    <row r="59" spans="2:107" ht="20.25" customHeight="1">
      <c r="B59" s="110"/>
      <c r="C59" s="111"/>
      <c r="D59" s="109" t="s">
        <v>37</v>
      </c>
      <c r="E59" s="132">
        <v>116.14141742522757</v>
      </c>
      <c r="F59" s="132">
        <v>110.13410273081925</v>
      </c>
      <c r="G59" s="132">
        <v>114.13897919375813</v>
      </c>
      <c r="H59" s="132">
        <v>112.13654096228869</v>
      </c>
      <c r="I59" s="132">
        <v>139.16945708712615</v>
      </c>
      <c r="J59" s="132">
        <v>129.15726592977893</v>
      </c>
      <c r="K59" s="132">
        <v>134.16336150845254</v>
      </c>
      <c r="L59" s="132">
        <v>153.18652470741222</v>
      </c>
      <c r="M59" s="132">
        <v>132.16092327698308</v>
      </c>
      <c r="N59" s="132">
        <v>134.16336150845254</v>
      </c>
      <c r="O59" s="132">
        <v>167.20359232769832</v>
      </c>
      <c r="P59" s="132">
        <v>157.1914011703511</v>
      </c>
      <c r="Q59" s="132">
        <v>197.2401657997399</v>
      </c>
      <c r="R59" s="132">
        <v>176.2145643693108</v>
      </c>
      <c r="S59" s="132">
        <v>217.26454811443432</v>
      </c>
      <c r="T59" s="132">
        <v>197.06591670119087</v>
      </c>
      <c r="U59" s="132">
        <v>186.90787975783053</v>
      </c>
      <c r="V59" s="132">
        <v>162.52859109376567</v>
      </c>
      <c r="W59" s="132">
        <v>198.0817203955269</v>
      </c>
      <c r="X59" s="132">
        <v>196.05011300685484</v>
      </c>
      <c r="Y59" s="132">
        <v>194.01850561818276</v>
      </c>
      <c r="Z59" s="132">
        <v>171.67082434278998</v>
      </c>
      <c r="AA59" s="132">
        <v>141.19671351270893</v>
      </c>
      <c r="AB59" s="132">
        <v>161.51278739942964</v>
      </c>
      <c r="AC59" s="132">
        <v>201.12913147853502</v>
      </c>
      <c r="AD59" s="132">
        <v>223.4768127539278</v>
      </c>
      <c r="AE59" s="132">
        <v>202.14493517287104</v>
      </c>
      <c r="AF59" s="132">
        <v>175.73403912013413</v>
      </c>
      <c r="AG59" s="132">
        <v>160.49698370509358</v>
      </c>
      <c r="AH59" s="132">
        <v>189.95529084083861</v>
      </c>
      <c r="AI59" s="132">
        <v>220.42940167091967</v>
      </c>
      <c r="AJ59" s="132">
        <v>206.2081499502152</v>
      </c>
      <c r="AK59" s="132">
        <v>191.9868982295107</v>
      </c>
      <c r="AL59" s="132">
        <v>182.84466498048639</v>
      </c>
      <c r="AM59" s="132">
        <v>223.4768127539278</v>
      </c>
      <c r="AN59" s="132">
        <v>227.54002753127193</v>
      </c>
      <c r="AO59" s="132">
        <v>241.76127925197642</v>
      </c>
      <c r="AP59" s="132">
        <v>241.76127925197642</v>
      </c>
      <c r="AQ59" s="132">
        <v>263.09315683303316</v>
      </c>
      <c r="AR59" s="132">
        <v>244.80869033498453</v>
      </c>
      <c r="AS59" s="132">
        <v>235.66645708596022</v>
      </c>
      <c r="AT59" s="132">
        <v>216.36618689357553</v>
      </c>
      <c r="AU59" s="132">
        <v>232.6190460029521</v>
      </c>
      <c r="AV59" s="132">
        <v>203.16073886720707</v>
      </c>
      <c r="AW59" s="132">
        <v>195.03430931251881</v>
      </c>
      <c r="AX59" s="132">
        <v>205.19234625587916</v>
      </c>
      <c r="AY59" s="132">
        <v>213.31877581056744</v>
      </c>
      <c r="AZ59" s="132">
        <v>169.63921695411793</v>
      </c>
      <c r="BA59" s="132">
        <v>156.43376892774944</v>
      </c>
      <c r="BB59" s="132">
        <v>185.89207606349447</v>
      </c>
      <c r="BC59" s="132">
        <v>156.43376892774944</v>
      </c>
      <c r="BD59" s="132">
        <v>149.3231430673972</v>
      </c>
      <c r="BE59" s="132">
        <v>181.82886128615033</v>
      </c>
      <c r="BF59" s="132">
        <v>147.29153567872513</v>
      </c>
      <c r="BG59" s="132">
        <v>154.40216153907738</v>
      </c>
      <c r="BH59" s="132">
        <v>159.48118001075756</v>
      </c>
      <c r="BI59" s="132">
        <v>112.75421007129994</v>
      </c>
      <c r="BJ59" s="132">
        <v>138.1493024297008</v>
      </c>
      <c r="BK59" s="132">
        <v>150.33894676173324</v>
      </c>
      <c r="BL59" s="132">
        <v>127.99126548634047</v>
      </c>
      <c r="BM59" s="132">
        <v>106.12922626788037</v>
      </c>
      <c r="BN59" s="132">
        <v>124.15117035110534</v>
      </c>
      <c r="BO59" s="132">
        <v>99.12069245773732</v>
      </c>
      <c r="BP59" s="132">
        <v>126.15360858257478</v>
      </c>
      <c r="BQ59" s="132">
        <v>117.14263654096229</v>
      </c>
      <c r="BR59" s="132">
        <v>113.1377600780234</v>
      </c>
      <c r="BS59" s="132">
        <v>91.11093953185956</v>
      </c>
      <c r="BT59" s="132">
        <v>83.1011866059818</v>
      </c>
      <c r="BU59" s="132">
        <v>99.12069245773732</v>
      </c>
      <c r="BV59" s="132">
        <v>74.0902145643693</v>
      </c>
      <c r="BW59" s="132">
        <v>76.09265279583875</v>
      </c>
      <c r="BX59" s="132">
        <v>83.1011866059818</v>
      </c>
      <c r="BY59" s="132">
        <v>64.0780234070221</v>
      </c>
      <c r="BZ59" s="132">
        <v>58.070708712613786</v>
      </c>
      <c r="CA59" s="132">
        <v>53.064613133940185</v>
      </c>
      <c r="CB59" s="132">
        <v>38.04632639791937</v>
      </c>
      <c r="CC59" s="132">
        <v>38.04632639791937</v>
      </c>
      <c r="CD59" s="132">
        <v>53.064613133940185</v>
      </c>
      <c r="CE59" s="132">
        <v>39.04754551365409</v>
      </c>
      <c r="CF59" s="132">
        <v>32.03901170351105</v>
      </c>
      <c r="CG59" s="132">
        <v>33.04023081924577</v>
      </c>
      <c r="CH59" s="132">
        <v>33.04023081924577</v>
      </c>
      <c r="CI59" s="132">
        <v>28.034135240572173</v>
      </c>
      <c r="CJ59" s="132">
        <v>18.021944083224966</v>
      </c>
      <c r="CK59" s="132">
        <v>9.010972041612483</v>
      </c>
      <c r="CL59" s="132">
        <v>14.017067620286086</v>
      </c>
      <c r="CM59" s="132">
        <v>9.010972041612483</v>
      </c>
      <c r="CN59" s="132">
        <v>9.010972041612483</v>
      </c>
      <c r="CO59" s="132">
        <v>8.009752925877763</v>
      </c>
      <c r="CP59" s="132">
        <v>7.008533810143043</v>
      </c>
      <c r="CQ59" s="132">
        <v>3.0036573472041614</v>
      </c>
      <c r="CR59" s="132">
        <v>2.0024382314694407</v>
      </c>
      <c r="CS59" s="132">
        <v>5.006095578673602</v>
      </c>
      <c r="CT59" s="132">
        <v>2.0024382314694407</v>
      </c>
      <c r="CU59" s="132">
        <v>2.0024382314694407</v>
      </c>
      <c r="CV59" s="132">
        <v>0</v>
      </c>
      <c r="CW59" s="132">
        <v>1.0012191157347203</v>
      </c>
      <c r="CX59" s="132">
        <v>0</v>
      </c>
      <c r="CY59" s="132">
        <v>1.0012191157347203</v>
      </c>
      <c r="CZ59" s="132">
        <v>0</v>
      </c>
      <c r="DA59" s="132">
        <v>2.0024382314694407</v>
      </c>
      <c r="DB59" s="132">
        <v>0</v>
      </c>
      <c r="DC59" s="132">
        <v>12441.00000000001</v>
      </c>
    </row>
    <row r="60" spans="2:107" ht="20.25" customHeight="1">
      <c r="B60" s="112"/>
      <c r="C60" s="113"/>
      <c r="D60" s="109" t="s">
        <v>38</v>
      </c>
      <c r="E60" s="132">
        <f aca="true" t="shared" si="36" ref="E60:BP60">SUM(E58:E59)</f>
        <v>226.41136676024973</v>
      </c>
      <c r="F60" s="132">
        <f t="shared" si="36"/>
        <v>250.47767461175656</v>
      </c>
      <c r="G60" s="132">
        <f t="shared" si="36"/>
        <v>247.46537248064857</v>
      </c>
      <c r="H60" s="132">
        <f t="shared" si="36"/>
        <v>259.49729143727285</v>
      </c>
      <c r="I60" s="132">
        <f t="shared" si="36"/>
        <v>288.535115731838</v>
      </c>
      <c r="J60" s="132">
        <f t="shared" si="36"/>
        <v>288.54746542312915</v>
      </c>
      <c r="K60" s="132">
        <f t="shared" si="36"/>
        <v>293.5535610018028</v>
      </c>
      <c r="L60" s="132">
        <f t="shared" si="36"/>
        <v>300.5472751823964</v>
      </c>
      <c r="M60" s="132">
        <f t="shared" si="36"/>
        <v>294.55848502492483</v>
      </c>
      <c r="N60" s="132">
        <f t="shared" si="36"/>
        <v>292.5511069169389</v>
      </c>
      <c r="O60" s="132">
        <f t="shared" si="36"/>
        <v>326.5937918210485</v>
      </c>
      <c r="P60" s="132">
        <f t="shared" si="36"/>
        <v>329.6135037669312</v>
      </c>
      <c r="Q60" s="132">
        <f t="shared" si="36"/>
        <v>414.77270221519274</v>
      </c>
      <c r="R60" s="132">
        <f t="shared" si="36"/>
        <v>391.74219261503595</v>
      </c>
      <c r="S60" s="132">
        <f t="shared" si="36"/>
        <v>427.77990593584025</v>
      </c>
      <c r="T60" s="132">
        <f t="shared" si="36"/>
        <v>422.0222756352957</v>
      </c>
      <c r="U60" s="132">
        <f t="shared" si="36"/>
        <v>390.48829508281233</v>
      </c>
      <c r="V60" s="132">
        <f t="shared" si="36"/>
        <v>377.3059292616215</v>
      </c>
      <c r="W60" s="132">
        <f t="shared" si="36"/>
        <v>434.2350021725058</v>
      </c>
      <c r="X60" s="132">
        <f t="shared" si="36"/>
        <v>427.11388440070914</v>
      </c>
      <c r="Y60" s="132">
        <f t="shared" si="36"/>
        <v>379.2766835639162</v>
      </c>
      <c r="Z60" s="132">
        <f t="shared" si="36"/>
        <v>331.48145037290067</v>
      </c>
      <c r="AA60" s="132">
        <f t="shared" si="36"/>
        <v>309.1505561558189</v>
      </c>
      <c r="AB60" s="132">
        <f t="shared" si="36"/>
        <v>347.788867421788</v>
      </c>
      <c r="AC60" s="132">
        <f t="shared" si="36"/>
        <v>423.03178418276514</v>
      </c>
      <c r="AD60" s="132">
        <f t="shared" si="36"/>
        <v>422.9856197724099</v>
      </c>
      <c r="AE60" s="132">
        <f t="shared" si="36"/>
        <v>420.99388164722643</v>
      </c>
      <c r="AF60" s="132">
        <f t="shared" si="36"/>
        <v>383.38606275161555</v>
      </c>
      <c r="AG60" s="132">
        <f t="shared" si="36"/>
        <v>358.98788864695086</v>
      </c>
      <c r="AH60" s="132">
        <f t="shared" si="36"/>
        <v>410.8400414684438</v>
      </c>
      <c r="AI60" s="132">
        <f t="shared" si="36"/>
        <v>466.76170421414764</v>
      </c>
      <c r="AJ60" s="132">
        <f t="shared" si="36"/>
        <v>458.6478649531926</v>
      </c>
      <c r="AK60" s="132">
        <f t="shared" si="36"/>
        <v>394.5494114778676</v>
      </c>
      <c r="AL60" s="132">
        <f t="shared" si="36"/>
        <v>396.60410107171725</v>
      </c>
      <c r="AM60" s="132">
        <f t="shared" si="36"/>
        <v>444.361563381533</v>
      </c>
      <c r="AN60" s="132">
        <f t="shared" si="36"/>
        <v>480.99764461087426</v>
      </c>
      <c r="AO60" s="132">
        <f t="shared" si="36"/>
        <v>511.5053295575773</v>
      </c>
      <c r="AP60" s="132">
        <f t="shared" si="36"/>
        <v>476.89665895233037</v>
      </c>
      <c r="AQ60" s="132">
        <f t="shared" si="36"/>
        <v>519.6044801425103</v>
      </c>
      <c r="AR60" s="132">
        <f t="shared" si="36"/>
        <v>504.3737198743363</v>
      </c>
      <c r="AS60" s="132">
        <f t="shared" si="36"/>
        <v>478.94505339931345</v>
      </c>
      <c r="AT60" s="132">
        <f t="shared" si="36"/>
        <v>443.35834998093026</v>
      </c>
      <c r="AU60" s="132">
        <f t="shared" si="36"/>
        <v>485.0587610059295</v>
      </c>
      <c r="AV60" s="132">
        <f t="shared" si="36"/>
        <v>434.22451026106137</v>
      </c>
      <c r="AW60" s="132">
        <f t="shared" si="36"/>
        <v>380.2924872582522</v>
      </c>
      <c r="AX60" s="132">
        <f t="shared" si="36"/>
        <v>396.5579366613621</v>
      </c>
      <c r="AY60" s="132">
        <f t="shared" si="36"/>
        <v>402.64856206280047</v>
      </c>
      <c r="AZ60" s="132">
        <f t="shared" si="36"/>
        <v>363.04061151285066</v>
      </c>
      <c r="BA60" s="132">
        <f t="shared" si="36"/>
        <v>328.45921987735903</v>
      </c>
      <c r="BB60" s="132">
        <f t="shared" si="36"/>
        <v>332.4699750974813</v>
      </c>
      <c r="BC60" s="132">
        <f t="shared" si="36"/>
        <v>319.29810118773486</v>
      </c>
      <c r="BD60" s="132">
        <f t="shared" si="36"/>
        <v>277.5788047221357</v>
      </c>
      <c r="BE60" s="132">
        <f t="shared" si="36"/>
        <v>346.72899769938556</v>
      </c>
      <c r="BF60" s="132">
        <f t="shared" si="36"/>
        <v>313.2095741685853</v>
      </c>
      <c r="BG60" s="132">
        <f t="shared" si="36"/>
        <v>297.92635434318953</v>
      </c>
      <c r="BH60" s="132">
        <f t="shared" si="36"/>
        <v>303.0053728148697</v>
      </c>
      <c r="BI60" s="132">
        <f t="shared" si="36"/>
        <v>230.83085095978936</v>
      </c>
      <c r="BJ60" s="132">
        <f t="shared" si="36"/>
        <v>263.3512578545646</v>
      </c>
      <c r="BK60" s="132">
        <f t="shared" si="36"/>
        <v>269.4334897268476</v>
      </c>
      <c r="BL60" s="132">
        <f t="shared" si="36"/>
        <v>232.83517937870607</v>
      </c>
      <c r="BM60" s="132">
        <f t="shared" si="36"/>
        <v>219.40653785749404</v>
      </c>
      <c r="BN60" s="132">
        <f t="shared" si="36"/>
        <v>261.4873799774511</v>
      </c>
      <c r="BO60" s="132">
        <f t="shared" si="36"/>
        <v>189.34156009548275</v>
      </c>
      <c r="BP60" s="132">
        <f t="shared" si="36"/>
        <v>220.38429255977553</v>
      </c>
      <c r="BQ60" s="132">
        <f aca="true" t="shared" si="37" ref="BQ60:DB60">SUM(BQ58:BQ59)</f>
        <v>204.35614192411617</v>
      </c>
      <c r="BR60" s="132">
        <f t="shared" si="37"/>
        <v>219.39789307359024</v>
      </c>
      <c r="BS60" s="132">
        <f t="shared" si="37"/>
        <v>165.29254181178356</v>
      </c>
      <c r="BT60" s="132">
        <f t="shared" si="37"/>
        <v>156.28033480104196</v>
      </c>
      <c r="BU60" s="132">
        <f t="shared" si="37"/>
        <v>165.28266205875062</v>
      </c>
      <c r="BV60" s="132">
        <f t="shared" si="37"/>
        <v>148.2718168442933</v>
      </c>
      <c r="BW60" s="132">
        <f t="shared" si="37"/>
        <v>139.24726014226053</v>
      </c>
      <c r="BX60" s="132">
        <f t="shared" si="37"/>
        <v>135.22879901890136</v>
      </c>
      <c r="BY60" s="132">
        <f t="shared" si="37"/>
        <v>120.21545215939702</v>
      </c>
      <c r="BZ60" s="132">
        <f t="shared" si="37"/>
        <v>101.17623436175882</v>
      </c>
      <c r="CA60" s="132">
        <f t="shared" si="37"/>
        <v>105.19222554685976</v>
      </c>
      <c r="CB60" s="132">
        <f t="shared" si="37"/>
        <v>74.13467345301754</v>
      </c>
      <c r="CC60" s="132">
        <f t="shared" si="37"/>
        <v>83.15676021679208</v>
      </c>
      <c r="CD60" s="132">
        <f t="shared" si="37"/>
        <v>79.12841934039997</v>
      </c>
      <c r="CE60" s="132">
        <f t="shared" si="37"/>
        <v>76.1383466536161</v>
      </c>
      <c r="CF60" s="132">
        <f t="shared" si="37"/>
        <v>59.10527199483467</v>
      </c>
      <c r="CG60" s="132">
        <f t="shared" si="37"/>
        <v>64.11630745002475</v>
      </c>
      <c r="CH60" s="132">
        <f t="shared" si="37"/>
        <v>43.06477166788415</v>
      </c>
      <c r="CI60" s="132">
        <f t="shared" si="37"/>
        <v>39.06113017407439</v>
      </c>
      <c r="CJ60" s="132">
        <f t="shared" si="37"/>
        <v>25.03912267727183</v>
      </c>
      <c r="CK60" s="132">
        <f t="shared" si="37"/>
        <v>22.042875144842377</v>
      </c>
      <c r="CL60" s="132">
        <f t="shared" si="37"/>
        <v>22.036700299196788</v>
      </c>
      <c r="CM60" s="132">
        <f t="shared" si="37"/>
        <v>15.02569655079551</v>
      </c>
      <c r="CN60" s="132">
        <f t="shared" si="37"/>
        <v>16.028150635659348</v>
      </c>
      <c r="CO60" s="132">
        <f t="shared" si="37"/>
        <v>10.014661095605438</v>
      </c>
      <c r="CP60" s="132">
        <f t="shared" si="37"/>
        <v>10.015896064734557</v>
      </c>
      <c r="CQ60" s="132">
        <f t="shared" si="37"/>
        <v>6.011019601795676</v>
      </c>
      <c r="CR60" s="132">
        <f t="shared" si="37"/>
        <v>2.0024382314694407</v>
      </c>
      <c r="CS60" s="132">
        <f t="shared" si="37"/>
        <v>7.0110037484012775</v>
      </c>
      <c r="CT60" s="132">
        <f t="shared" si="37"/>
        <v>2.0024382314694407</v>
      </c>
      <c r="CU60" s="132">
        <f t="shared" si="37"/>
        <v>2.0024382314694407</v>
      </c>
      <c r="CV60" s="132">
        <f t="shared" si="37"/>
        <v>1.002454084863838</v>
      </c>
      <c r="CW60" s="132">
        <f t="shared" si="37"/>
        <v>1.0012191157347203</v>
      </c>
      <c r="CX60" s="132">
        <f t="shared" si="37"/>
        <v>1.002454084863838</v>
      </c>
      <c r="CY60" s="132">
        <f t="shared" si="37"/>
        <v>1.0012191157347203</v>
      </c>
      <c r="CZ60" s="132">
        <f t="shared" si="37"/>
        <v>0</v>
      </c>
      <c r="DA60" s="132">
        <f t="shared" si="37"/>
        <v>2.0024382314694407</v>
      </c>
      <c r="DB60" s="132">
        <f t="shared" si="37"/>
        <v>0</v>
      </c>
      <c r="DC60" s="132">
        <f>SUM(E60:DB60)</f>
        <v>25238.999999999993</v>
      </c>
    </row>
    <row r="61" spans="2:192" ht="20.25" customHeight="1">
      <c r="B61" s="106">
        <v>20</v>
      </c>
      <c r="C61" s="107" t="s">
        <v>99</v>
      </c>
      <c r="D61" s="109" t="s">
        <v>36</v>
      </c>
      <c r="E61" s="132">
        <v>140.5189116333923</v>
      </c>
      <c r="F61" s="132">
        <v>121.44848791171763</v>
      </c>
      <c r="G61" s="132">
        <v>138.5114986100581</v>
      </c>
      <c r="H61" s="132">
        <v>134.49667256338978</v>
      </c>
      <c r="I61" s="132">
        <v>142.52632465672647</v>
      </c>
      <c r="J61" s="132">
        <v>135.50037907505686</v>
      </c>
      <c r="K61" s="132">
        <v>134.49667256338978</v>
      </c>
      <c r="L61" s="132">
        <v>126.46702047005307</v>
      </c>
      <c r="M61" s="132">
        <v>141.5226181450594</v>
      </c>
      <c r="N61" s="132">
        <v>144.53373768006065</v>
      </c>
      <c r="O61" s="132">
        <v>143.53003116839358</v>
      </c>
      <c r="P61" s="132">
        <v>152.56338977339735</v>
      </c>
      <c r="Q61" s="132">
        <v>167.6189874484037</v>
      </c>
      <c r="R61" s="132">
        <v>178.65975907674164</v>
      </c>
      <c r="S61" s="132">
        <v>185.68570465841125</v>
      </c>
      <c r="T61" s="132">
        <v>209.97875905980348</v>
      </c>
      <c r="U61" s="132">
        <v>170.22549884945232</v>
      </c>
      <c r="V61" s="132">
        <v>166.1482413919804</v>
      </c>
      <c r="W61" s="132">
        <v>170.22549884945232</v>
      </c>
      <c r="X61" s="132">
        <v>199.78561541612368</v>
      </c>
      <c r="Y61" s="132">
        <v>208.95944469543548</v>
      </c>
      <c r="Z61" s="132">
        <v>159.01304084140457</v>
      </c>
      <c r="AA61" s="132">
        <v>131.49155300346916</v>
      </c>
      <c r="AB61" s="132">
        <v>168.18687012071638</v>
      </c>
      <c r="AC61" s="132">
        <v>179.39932812876413</v>
      </c>
      <c r="AD61" s="132">
        <v>186.53452867933999</v>
      </c>
      <c r="AE61" s="132">
        <v>182.45727122186807</v>
      </c>
      <c r="AF61" s="132">
        <v>197.74698668738773</v>
      </c>
      <c r="AG61" s="132">
        <v>222.2105314322192</v>
      </c>
      <c r="AH61" s="132">
        <v>224.24916016095517</v>
      </c>
      <c r="AI61" s="132">
        <v>230.36504634716303</v>
      </c>
      <c r="AJ61" s="132">
        <v>226.28778888969111</v>
      </c>
      <c r="AK61" s="132">
        <v>210.99807342417145</v>
      </c>
      <c r="AL61" s="132">
        <v>229.34573198279506</v>
      </c>
      <c r="AM61" s="132">
        <v>221.19121706785123</v>
      </c>
      <c r="AN61" s="132">
        <v>229.34573198279506</v>
      </c>
      <c r="AO61" s="132">
        <v>241.57750435521078</v>
      </c>
      <c r="AP61" s="132">
        <v>233.42298944026697</v>
      </c>
      <c r="AQ61" s="132">
        <v>240.5581899908428</v>
      </c>
      <c r="AR61" s="132">
        <v>247.69339054141867</v>
      </c>
      <c r="AS61" s="132">
        <v>230.36504634716303</v>
      </c>
      <c r="AT61" s="132">
        <v>250.75133363452258</v>
      </c>
      <c r="AU61" s="132">
        <v>221.19121706785123</v>
      </c>
      <c r="AV61" s="132">
        <v>181.43795685750007</v>
      </c>
      <c r="AW61" s="132">
        <v>190.61178613681187</v>
      </c>
      <c r="AX61" s="132">
        <v>187.55384304370796</v>
      </c>
      <c r="AY61" s="132">
        <v>171.2448132138203</v>
      </c>
      <c r="AZ61" s="132">
        <v>180.4186424931321</v>
      </c>
      <c r="BA61" s="132">
        <v>147.8005828333568</v>
      </c>
      <c r="BB61" s="132">
        <v>170.22549884945232</v>
      </c>
      <c r="BC61" s="132">
        <v>165.12892702761243</v>
      </c>
      <c r="BD61" s="132">
        <v>137.60743918967702</v>
      </c>
      <c r="BE61" s="132">
        <v>135.56881046094108</v>
      </c>
      <c r="BF61" s="132">
        <v>139.646067918413</v>
      </c>
      <c r="BG61" s="132">
        <v>143.72332537588488</v>
      </c>
      <c r="BH61" s="132">
        <v>117.22115190231747</v>
      </c>
      <c r="BI61" s="132">
        <v>138.626753554045</v>
      </c>
      <c r="BJ61" s="132">
        <v>132.51086736783714</v>
      </c>
      <c r="BK61" s="132">
        <v>131.49155300346916</v>
      </c>
      <c r="BL61" s="132">
        <v>98.87349334369387</v>
      </c>
      <c r="BM61" s="132">
        <v>111.41142279504675</v>
      </c>
      <c r="BN61" s="132">
        <v>124.45960744671889</v>
      </c>
      <c r="BO61" s="132">
        <v>106.39289023671131</v>
      </c>
      <c r="BP61" s="132">
        <v>96.35582512004044</v>
      </c>
      <c r="BQ61" s="132">
        <v>88.32617302670373</v>
      </c>
      <c r="BR61" s="132">
        <v>99.36694465504169</v>
      </c>
      <c r="BS61" s="132">
        <v>90.33358605003791</v>
      </c>
      <c r="BT61" s="132">
        <v>86.31876000336956</v>
      </c>
      <c r="BU61" s="132">
        <v>86.31876000336956</v>
      </c>
      <c r="BV61" s="132">
        <v>58.2149776766911</v>
      </c>
      <c r="BW61" s="132">
        <v>61.22609721169236</v>
      </c>
      <c r="BX61" s="132">
        <v>46.170499536686044</v>
      </c>
      <c r="BY61" s="132">
        <v>69.25574930502906</v>
      </c>
      <c r="BZ61" s="132">
        <v>50.18532558335439</v>
      </c>
      <c r="CA61" s="132">
        <v>48.17791256002022</v>
      </c>
      <c r="CB61" s="132">
        <v>36.13343442001516</v>
      </c>
      <c r="CC61" s="132">
        <v>47.17420604835313</v>
      </c>
      <c r="CD61" s="132">
        <v>33.1223148850139</v>
      </c>
      <c r="CE61" s="132">
        <v>27.100075815011373</v>
      </c>
      <c r="CF61" s="132">
        <v>30.111195350012636</v>
      </c>
      <c r="CG61" s="132">
        <v>17.063010698340495</v>
      </c>
      <c r="CH61" s="132">
        <v>14.05189116333923</v>
      </c>
      <c r="CI61" s="132">
        <v>16.059304186673405</v>
      </c>
      <c r="CJ61" s="132">
        <v>10.03706511667088</v>
      </c>
      <c r="CK61" s="132">
        <v>10.03706511667088</v>
      </c>
      <c r="CL61" s="132">
        <v>6.022239070002527</v>
      </c>
      <c r="CM61" s="132">
        <v>9.03335860500379</v>
      </c>
      <c r="CN61" s="132">
        <v>6.022239070002527</v>
      </c>
      <c r="CO61" s="132">
        <v>0</v>
      </c>
      <c r="CP61" s="132">
        <v>3.0111195350012636</v>
      </c>
      <c r="CQ61" s="132">
        <v>2.0074130233341756</v>
      </c>
      <c r="CR61" s="132">
        <v>1.0037065116670878</v>
      </c>
      <c r="CS61" s="132">
        <v>1.0037065116670878</v>
      </c>
      <c r="CT61" s="132">
        <v>2.0074130233341756</v>
      </c>
      <c r="CU61" s="132">
        <v>1.0037065116670878</v>
      </c>
      <c r="CV61" s="132">
        <v>1.0037065116670878</v>
      </c>
      <c r="CW61" s="132">
        <v>0</v>
      </c>
      <c r="CX61" s="132">
        <v>0</v>
      </c>
      <c r="CY61" s="132">
        <v>0</v>
      </c>
      <c r="CZ61" s="132">
        <v>0</v>
      </c>
      <c r="DA61" s="132">
        <v>0</v>
      </c>
      <c r="DB61" s="132">
        <v>0</v>
      </c>
      <c r="DC61" s="132">
        <v>12042.999999999993</v>
      </c>
      <c r="DE61" t="s">
        <v>40</v>
      </c>
      <c r="DF61" t="s">
        <v>40</v>
      </c>
      <c r="DG61" t="s">
        <v>40</v>
      </c>
      <c r="DH61" t="s">
        <v>40</v>
      </c>
      <c r="DI61" s="42" t="s">
        <v>40</v>
      </c>
      <c r="DJ61" s="100" t="s">
        <v>40</v>
      </c>
      <c r="DK61" s="100" t="s">
        <v>40</v>
      </c>
      <c r="DL61" s="100" t="s">
        <v>40</v>
      </c>
      <c r="DM61" s="100" t="s">
        <v>40</v>
      </c>
      <c r="DN61" s="100" t="s">
        <v>40</v>
      </c>
      <c r="DO61" s="100" t="s">
        <v>40</v>
      </c>
      <c r="DP61" s="100" t="s">
        <v>40</v>
      </c>
      <c r="DQ61" s="100" t="s">
        <v>40</v>
      </c>
      <c r="DR61" s="100" t="s">
        <v>40</v>
      </c>
      <c r="DS61" s="100" t="s">
        <v>40</v>
      </c>
      <c r="DT61" s="100" t="s">
        <v>40</v>
      </c>
      <c r="DU61" s="100" t="s">
        <v>40</v>
      </c>
      <c r="DV61" s="100" t="s">
        <v>40</v>
      </c>
      <c r="DW61" s="100" t="s">
        <v>40</v>
      </c>
      <c r="DX61" s="100" t="s">
        <v>40</v>
      </c>
      <c r="DY61" s="100" t="s">
        <v>40</v>
      </c>
      <c r="DZ61" s="100" t="s">
        <v>40</v>
      </c>
      <c r="EA61" s="100" t="s">
        <v>40</v>
      </c>
      <c r="EB61" s="100" t="s">
        <v>40</v>
      </c>
      <c r="EC61" s="100" t="s">
        <v>40</v>
      </c>
      <c r="ED61" s="100" t="s">
        <v>40</v>
      </c>
      <c r="EE61" s="100" t="s">
        <v>40</v>
      </c>
      <c r="EF61" s="100" t="s">
        <v>40</v>
      </c>
      <c r="EG61" s="100" t="s">
        <v>40</v>
      </c>
      <c r="EH61" s="100" t="s">
        <v>40</v>
      </c>
      <c r="EI61" s="100" t="s">
        <v>40</v>
      </c>
      <c r="EJ61" s="100" t="s">
        <v>40</v>
      </c>
      <c r="EK61" s="100" t="s">
        <v>40</v>
      </c>
      <c r="EL61" s="100" t="s">
        <v>40</v>
      </c>
      <c r="EM61" s="100" t="s">
        <v>40</v>
      </c>
      <c r="EN61" s="100" t="s">
        <v>40</v>
      </c>
      <c r="EO61" s="100" t="s">
        <v>40</v>
      </c>
      <c r="EP61" s="100" t="s">
        <v>40</v>
      </c>
      <c r="EQ61" s="100" t="s">
        <v>40</v>
      </c>
      <c r="ER61" s="100" t="s">
        <v>40</v>
      </c>
      <c r="ES61" s="100" t="s">
        <v>40</v>
      </c>
      <c r="ET61" s="100" t="s">
        <v>40</v>
      </c>
      <c r="EU61" s="100" t="s">
        <v>40</v>
      </c>
      <c r="EV61" s="100" t="s">
        <v>40</v>
      </c>
      <c r="EW61" s="100" t="s">
        <v>40</v>
      </c>
      <c r="EX61" s="100" t="s">
        <v>40</v>
      </c>
      <c r="EY61" s="100" t="s">
        <v>40</v>
      </c>
      <c r="EZ61" s="100" t="s">
        <v>40</v>
      </c>
      <c r="FA61" s="100" t="s">
        <v>40</v>
      </c>
      <c r="FB61" s="100" t="s">
        <v>40</v>
      </c>
      <c r="FC61" s="100" t="s">
        <v>40</v>
      </c>
      <c r="FD61" s="100" t="s">
        <v>40</v>
      </c>
      <c r="FE61" s="100" t="s">
        <v>40</v>
      </c>
      <c r="FF61" s="100" t="s">
        <v>40</v>
      </c>
      <c r="FG61" s="100" t="s">
        <v>40</v>
      </c>
      <c r="FH61" s="100" t="s">
        <v>40</v>
      </c>
      <c r="FI61" s="100" t="s">
        <v>40</v>
      </c>
      <c r="FJ61" s="100" t="s">
        <v>40</v>
      </c>
      <c r="FK61" s="100" t="s">
        <v>40</v>
      </c>
      <c r="FL61" s="100" t="s">
        <v>40</v>
      </c>
      <c r="FM61" s="100" t="s">
        <v>40</v>
      </c>
      <c r="FN61" s="100" t="s">
        <v>40</v>
      </c>
      <c r="FO61" s="100" t="s">
        <v>40</v>
      </c>
      <c r="FP61" s="100" t="s">
        <v>40</v>
      </c>
      <c r="FQ61" s="100" t="s">
        <v>40</v>
      </c>
      <c r="FR61" s="100" t="s">
        <v>40</v>
      </c>
      <c r="FS61" s="100" t="s">
        <v>40</v>
      </c>
      <c r="FT61" s="100" t="s">
        <v>40</v>
      </c>
      <c r="FU61" s="100" t="s">
        <v>40</v>
      </c>
      <c r="FV61" s="100" t="s">
        <v>40</v>
      </c>
      <c r="FW61" s="100" t="s">
        <v>40</v>
      </c>
      <c r="FX61" s="100" t="s">
        <v>40</v>
      </c>
      <c r="FY61" s="100" t="s">
        <v>40</v>
      </c>
      <c r="FZ61" s="100" t="s">
        <v>40</v>
      </c>
      <c r="GA61" s="100" t="s">
        <v>40</v>
      </c>
      <c r="GB61" s="100" t="s">
        <v>40</v>
      </c>
      <c r="GC61" s="100" t="s">
        <v>40</v>
      </c>
      <c r="GD61" s="100" t="s">
        <v>40</v>
      </c>
      <c r="GE61" s="100" t="s">
        <v>40</v>
      </c>
      <c r="GF61" s="100" t="s">
        <v>40</v>
      </c>
      <c r="GG61" s="100" t="s">
        <v>40</v>
      </c>
      <c r="GH61" s="100" t="s">
        <v>40</v>
      </c>
      <c r="GI61" s="100" t="s">
        <v>40</v>
      </c>
      <c r="GJ61" s="100" t="s">
        <v>40</v>
      </c>
    </row>
    <row r="62" spans="2:107" ht="20.25" customHeight="1">
      <c r="B62" s="110"/>
      <c r="C62" s="111"/>
      <c r="D62" s="109" t="s">
        <v>37</v>
      </c>
      <c r="E62" s="132">
        <v>85.1744782757441</v>
      </c>
      <c r="F62" s="132">
        <v>114.23400615805679</v>
      </c>
      <c r="G62" s="132">
        <v>113.23195347245981</v>
      </c>
      <c r="H62" s="132">
        <v>128.26274375641464</v>
      </c>
      <c r="I62" s="132">
        <v>116.23811152925077</v>
      </c>
      <c r="J62" s="132">
        <v>124.25453301402669</v>
      </c>
      <c r="K62" s="132">
        <v>106.21758467328088</v>
      </c>
      <c r="L62" s="132">
        <v>119.24426958604174</v>
      </c>
      <c r="M62" s="132">
        <v>107.21963735887786</v>
      </c>
      <c r="N62" s="132">
        <v>133.2730071843996</v>
      </c>
      <c r="O62" s="132">
        <v>130.26684912760862</v>
      </c>
      <c r="P62" s="132">
        <v>157.32227163872733</v>
      </c>
      <c r="Q62" s="132">
        <v>163.33458775230926</v>
      </c>
      <c r="R62" s="132">
        <v>146.29969209716046</v>
      </c>
      <c r="S62" s="132">
        <v>156.32021895313034</v>
      </c>
      <c r="T62" s="132">
        <v>177.64173232593382</v>
      </c>
      <c r="U62" s="132">
        <v>175.6115410993517</v>
      </c>
      <c r="V62" s="132">
        <v>168.50587180631436</v>
      </c>
      <c r="W62" s="132">
        <v>165.46058496644122</v>
      </c>
      <c r="X62" s="132">
        <v>172.56625425947857</v>
      </c>
      <c r="Y62" s="132">
        <v>154.29453322023966</v>
      </c>
      <c r="Z62" s="132">
        <v>170.53606303289646</v>
      </c>
      <c r="AA62" s="132">
        <v>149.2190551537844</v>
      </c>
      <c r="AB62" s="132">
        <v>164.44548935315018</v>
      </c>
      <c r="AC62" s="132">
        <v>152.26434199365755</v>
      </c>
      <c r="AD62" s="132">
        <v>162.41529812656808</v>
      </c>
      <c r="AE62" s="132">
        <v>182.7172103923891</v>
      </c>
      <c r="AF62" s="132">
        <v>181.70211477909803</v>
      </c>
      <c r="AG62" s="132">
        <v>178.65682793922488</v>
      </c>
      <c r="AH62" s="132">
        <v>185.76249723226223</v>
      </c>
      <c r="AI62" s="132">
        <v>191.85307091200852</v>
      </c>
      <c r="AJ62" s="132">
        <v>184.74740161897117</v>
      </c>
      <c r="AK62" s="132">
        <v>174.59644548606067</v>
      </c>
      <c r="AL62" s="132">
        <v>208.09460072466533</v>
      </c>
      <c r="AM62" s="132">
        <v>216.21536563099374</v>
      </c>
      <c r="AN62" s="132">
        <v>227.3814173771953</v>
      </c>
      <c r="AO62" s="132">
        <v>215.20027001770268</v>
      </c>
      <c r="AP62" s="132">
        <v>209.1096963379564</v>
      </c>
      <c r="AQ62" s="132">
        <v>236.51727789681476</v>
      </c>
      <c r="AR62" s="132">
        <v>255.8040945493447</v>
      </c>
      <c r="AS62" s="132">
        <v>229.4116086037774</v>
      </c>
      <c r="AT62" s="132">
        <v>247.6833296430163</v>
      </c>
      <c r="AU62" s="132">
        <v>209.1096963379564</v>
      </c>
      <c r="AV62" s="132">
        <v>204.03421827150115</v>
      </c>
      <c r="AW62" s="132">
        <v>195.91345336517273</v>
      </c>
      <c r="AX62" s="132">
        <v>185.76249723226223</v>
      </c>
      <c r="AY62" s="132">
        <v>195.91345336517273</v>
      </c>
      <c r="AZ62" s="132">
        <v>169.52096741960543</v>
      </c>
      <c r="BA62" s="132">
        <v>179.67192355251592</v>
      </c>
      <c r="BB62" s="132">
        <v>143.1284814740381</v>
      </c>
      <c r="BC62" s="132">
        <v>178.65682793922488</v>
      </c>
      <c r="BD62" s="132">
        <v>129.93223850125446</v>
      </c>
      <c r="BE62" s="132">
        <v>128.9171428879634</v>
      </c>
      <c r="BF62" s="132">
        <v>181.70211477909803</v>
      </c>
      <c r="BG62" s="132">
        <v>152.26434199365755</v>
      </c>
      <c r="BH62" s="132">
        <v>128.9171428879634</v>
      </c>
      <c r="BI62" s="132">
        <v>129.93223850125446</v>
      </c>
      <c r="BJ62" s="132">
        <v>126.8869516613813</v>
      </c>
      <c r="BK62" s="132">
        <v>118.7661867550529</v>
      </c>
      <c r="BL62" s="132">
        <v>118.7661867550529</v>
      </c>
      <c r="BM62" s="132">
        <v>129.26479644201163</v>
      </c>
      <c r="BN62" s="132">
        <v>132.2709544988026</v>
      </c>
      <c r="BO62" s="132">
        <v>133.2730071843996</v>
      </c>
      <c r="BP62" s="132">
        <v>127.26069107081766</v>
      </c>
      <c r="BQ62" s="132">
        <v>127.26069107081766</v>
      </c>
      <c r="BR62" s="132">
        <v>104.2134793020869</v>
      </c>
      <c r="BS62" s="132">
        <v>105.21553198768389</v>
      </c>
      <c r="BT62" s="132">
        <v>110.22579541566883</v>
      </c>
      <c r="BU62" s="132">
        <v>82.16832021895313</v>
      </c>
      <c r="BV62" s="132">
        <v>71.14574067738624</v>
      </c>
      <c r="BW62" s="132">
        <v>80.16421484775915</v>
      </c>
      <c r="BX62" s="132">
        <v>74.15189873417721</v>
      </c>
      <c r="BY62" s="132">
        <v>77.15805679096819</v>
      </c>
      <c r="BZ62" s="132">
        <v>61.12521382141635</v>
      </c>
      <c r="CA62" s="132">
        <v>62.127266507013346</v>
      </c>
      <c r="CB62" s="132">
        <v>54.11084502223743</v>
      </c>
      <c r="CC62" s="132">
        <v>55.11289770783441</v>
      </c>
      <c r="CD62" s="132">
        <v>46.09442353746151</v>
      </c>
      <c r="CE62" s="132">
        <v>40.08210742387958</v>
      </c>
      <c r="CF62" s="132">
        <v>32.06568593910366</v>
      </c>
      <c r="CG62" s="132">
        <v>31.063633253506673</v>
      </c>
      <c r="CH62" s="132">
        <v>27.055422511118714</v>
      </c>
      <c r="CI62" s="132">
        <v>20.04105371193979</v>
      </c>
      <c r="CJ62" s="132">
        <v>15.030790283954842</v>
      </c>
      <c r="CK62" s="132">
        <v>22.04515908313377</v>
      </c>
      <c r="CL62" s="132">
        <v>20.04105371193979</v>
      </c>
      <c r="CM62" s="132">
        <v>14.028737598357852</v>
      </c>
      <c r="CN62" s="132">
        <v>8.016421484775915</v>
      </c>
      <c r="CO62" s="132">
        <v>10.020526855969894</v>
      </c>
      <c r="CP62" s="132">
        <v>8.016421484775915</v>
      </c>
      <c r="CQ62" s="132">
        <v>8.016421484775915</v>
      </c>
      <c r="CR62" s="132">
        <v>4.008210742387957</v>
      </c>
      <c r="CS62" s="132">
        <v>5.010263427984947</v>
      </c>
      <c r="CT62" s="132">
        <v>1.0020526855969893</v>
      </c>
      <c r="CU62" s="132">
        <v>3.006158056790968</v>
      </c>
      <c r="CV62" s="132">
        <v>0</v>
      </c>
      <c r="CW62" s="132">
        <v>1.0020526855969893</v>
      </c>
      <c r="CX62" s="132">
        <v>0</v>
      </c>
      <c r="CY62" s="132">
        <v>0</v>
      </c>
      <c r="CZ62" s="132">
        <v>0</v>
      </c>
      <c r="DA62" s="132">
        <v>0</v>
      </c>
      <c r="DB62" s="132">
        <v>0</v>
      </c>
      <c r="DC62" s="132">
        <v>11818.999999999998</v>
      </c>
    </row>
    <row r="63" spans="2:107" ht="20.25" customHeight="1">
      <c r="B63" s="112"/>
      <c r="C63" s="113"/>
      <c r="D63" s="109" t="s">
        <v>38</v>
      </c>
      <c r="E63" s="132">
        <f aca="true" t="shared" si="38" ref="E63:BP63">SUM(E61:E62)</f>
        <v>225.69338990913639</v>
      </c>
      <c r="F63" s="132">
        <f t="shared" si="38"/>
        <v>235.6824940697744</v>
      </c>
      <c r="G63" s="132">
        <f t="shared" si="38"/>
        <v>251.74345208251793</v>
      </c>
      <c r="H63" s="132">
        <f t="shared" si="38"/>
        <v>262.7594163198044</v>
      </c>
      <c r="I63" s="132">
        <f t="shared" si="38"/>
        <v>258.7644361859773</v>
      </c>
      <c r="J63" s="132">
        <f t="shared" si="38"/>
        <v>259.7549120890835</v>
      </c>
      <c r="K63" s="132">
        <f t="shared" si="38"/>
        <v>240.71425723667068</v>
      </c>
      <c r="L63" s="132">
        <f t="shared" si="38"/>
        <v>245.7112900560948</v>
      </c>
      <c r="M63" s="132">
        <f t="shared" si="38"/>
        <v>248.74225550393726</v>
      </c>
      <c r="N63" s="132">
        <f t="shared" si="38"/>
        <v>277.80674486446026</v>
      </c>
      <c r="O63" s="132">
        <f t="shared" si="38"/>
        <v>273.7968802960022</v>
      </c>
      <c r="P63" s="132">
        <f t="shared" si="38"/>
        <v>309.8856614121247</v>
      </c>
      <c r="Q63" s="132">
        <f t="shared" si="38"/>
        <v>330.953575200713</v>
      </c>
      <c r="R63" s="132">
        <f t="shared" si="38"/>
        <v>324.9594511739021</v>
      </c>
      <c r="S63" s="132">
        <f t="shared" si="38"/>
        <v>342.00592361154156</v>
      </c>
      <c r="T63" s="132">
        <f t="shared" si="38"/>
        <v>387.6204913857373</v>
      </c>
      <c r="U63" s="132">
        <f t="shared" si="38"/>
        <v>345.83703994880403</v>
      </c>
      <c r="V63" s="132">
        <f t="shared" si="38"/>
        <v>334.6541131982948</v>
      </c>
      <c r="W63" s="132">
        <f t="shared" si="38"/>
        <v>335.68608381589354</v>
      </c>
      <c r="X63" s="132">
        <f t="shared" si="38"/>
        <v>372.35186967560225</v>
      </c>
      <c r="Y63" s="132">
        <f t="shared" si="38"/>
        <v>363.25397791567514</v>
      </c>
      <c r="Z63" s="132">
        <f t="shared" si="38"/>
        <v>329.54910387430107</v>
      </c>
      <c r="AA63" s="132">
        <f t="shared" si="38"/>
        <v>280.71060815725355</v>
      </c>
      <c r="AB63" s="132">
        <f t="shared" si="38"/>
        <v>332.6323594738666</v>
      </c>
      <c r="AC63" s="132">
        <f t="shared" si="38"/>
        <v>331.66367012242165</v>
      </c>
      <c r="AD63" s="132">
        <f t="shared" si="38"/>
        <v>348.94982680590806</v>
      </c>
      <c r="AE63" s="132">
        <f t="shared" si="38"/>
        <v>365.17448161425716</v>
      </c>
      <c r="AF63" s="132">
        <f t="shared" si="38"/>
        <v>379.4491014664858</v>
      </c>
      <c r="AG63" s="132">
        <f t="shared" si="38"/>
        <v>400.8673593714441</v>
      </c>
      <c r="AH63" s="132">
        <f t="shared" si="38"/>
        <v>410.01165739321743</v>
      </c>
      <c r="AI63" s="132">
        <f t="shared" si="38"/>
        <v>422.21811725917155</v>
      </c>
      <c r="AJ63" s="132">
        <f t="shared" si="38"/>
        <v>411.03519050866225</v>
      </c>
      <c r="AK63" s="132">
        <f t="shared" si="38"/>
        <v>385.5945189102321</v>
      </c>
      <c r="AL63" s="132">
        <f t="shared" si="38"/>
        <v>437.44033270746036</v>
      </c>
      <c r="AM63" s="132">
        <f t="shared" si="38"/>
        <v>437.406582698845</v>
      </c>
      <c r="AN63" s="132">
        <f t="shared" si="38"/>
        <v>456.72714935999034</v>
      </c>
      <c r="AO63" s="132">
        <f t="shared" si="38"/>
        <v>456.7777743729134</v>
      </c>
      <c r="AP63" s="132">
        <f t="shared" si="38"/>
        <v>442.53268577822337</v>
      </c>
      <c r="AQ63" s="132">
        <f t="shared" si="38"/>
        <v>477.07546788765757</v>
      </c>
      <c r="AR63" s="132">
        <f t="shared" si="38"/>
        <v>503.49748509076335</v>
      </c>
      <c r="AS63" s="132">
        <f t="shared" si="38"/>
        <v>459.77665495094044</v>
      </c>
      <c r="AT63" s="132">
        <f t="shared" si="38"/>
        <v>498.4346632775389</v>
      </c>
      <c r="AU63" s="132">
        <f t="shared" si="38"/>
        <v>430.3009134058076</v>
      </c>
      <c r="AV63" s="132">
        <f t="shared" si="38"/>
        <v>385.47217512900124</v>
      </c>
      <c r="AW63" s="132">
        <f t="shared" si="38"/>
        <v>386.52523950198463</v>
      </c>
      <c r="AX63" s="132">
        <f t="shared" si="38"/>
        <v>373.3163402759702</v>
      </c>
      <c r="AY63" s="132">
        <f t="shared" si="38"/>
        <v>367.158266578993</v>
      </c>
      <c r="AZ63" s="132">
        <f t="shared" si="38"/>
        <v>349.9396099127375</v>
      </c>
      <c r="BA63" s="132">
        <f t="shared" si="38"/>
        <v>327.47250638587275</v>
      </c>
      <c r="BB63" s="132">
        <f t="shared" si="38"/>
        <v>313.3539803234904</v>
      </c>
      <c r="BC63" s="132">
        <f t="shared" si="38"/>
        <v>343.7857549668373</v>
      </c>
      <c r="BD63" s="132">
        <f t="shared" si="38"/>
        <v>267.5396776909315</v>
      </c>
      <c r="BE63" s="132">
        <f t="shared" si="38"/>
        <v>264.48595334890445</v>
      </c>
      <c r="BF63" s="132">
        <f t="shared" si="38"/>
        <v>321.348182697511</v>
      </c>
      <c r="BG63" s="132">
        <f t="shared" si="38"/>
        <v>295.98766736954246</v>
      </c>
      <c r="BH63" s="132">
        <f t="shared" si="38"/>
        <v>246.13829479028087</v>
      </c>
      <c r="BI63" s="132">
        <f t="shared" si="38"/>
        <v>268.5589920552994</v>
      </c>
      <c r="BJ63" s="132">
        <f t="shared" si="38"/>
        <v>259.39781902921845</v>
      </c>
      <c r="BK63" s="132">
        <f t="shared" si="38"/>
        <v>250.25773975852206</v>
      </c>
      <c r="BL63" s="132">
        <f t="shared" si="38"/>
        <v>217.63968009874677</v>
      </c>
      <c r="BM63" s="132">
        <f t="shared" si="38"/>
        <v>240.67621923705838</v>
      </c>
      <c r="BN63" s="132">
        <f t="shared" si="38"/>
        <v>256.7305619455215</v>
      </c>
      <c r="BO63" s="132">
        <f t="shared" si="38"/>
        <v>239.6658974211109</v>
      </c>
      <c r="BP63" s="132">
        <f t="shared" si="38"/>
        <v>223.61651619085808</v>
      </c>
      <c r="BQ63" s="132">
        <f aca="true" t="shared" si="39" ref="BQ63:DB63">SUM(BQ61:BQ62)</f>
        <v>215.58686409752139</v>
      </c>
      <c r="BR63" s="132">
        <f t="shared" si="39"/>
        <v>203.58042395712857</v>
      </c>
      <c r="BS63" s="132">
        <f t="shared" si="39"/>
        <v>195.5491180377218</v>
      </c>
      <c r="BT63" s="132">
        <f t="shared" si="39"/>
        <v>196.54455541903837</v>
      </c>
      <c r="BU63" s="132">
        <f t="shared" si="39"/>
        <v>168.48708022232267</v>
      </c>
      <c r="BV63" s="132">
        <f t="shared" si="39"/>
        <v>129.36071835407733</v>
      </c>
      <c r="BW63" s="132">
        <f t="shared" si="39"/>
        <v>141.3903120594515</v>
      </c>
      <c r="BX63" s="132">
        <f t="shared" si="39"/>
        <v>120.32239827086326</v>
      </c>
      <c r="BY63" s="132">
        <f t="shared" si="39"/>
        <v>146.41380609599724</v>
      </c>
      <c r="BZ63" s="132">
        <f t="shared" si="39"/>
        <v>111.31053940477074</v>
      </c>
      <c r="CA63" s="132">
        <f t="shared" si="39"/>
        <v>110.30517906703356</v>
      </c>
      <c r="CB63" s="132">
        <f t="shared" si="39"/>
        <v>90.24427944225259</v>
      </c>
      <c r="CC63" s="132">
        <f t="shared" si="39"/>
        <v>102.28710375618755</v>
      </c>
      <c r="CD63" s="132">
        <f t="shared" si="39"/>
        <v>79.2167384224754</v>
      </c>
      <c r="CE63" s="132">
        <f t="shared" si="39"/>
        <v>67.18218323889096</v>
      </c>
      <c r="CF63" s="132">
        <f t="shared" si="39"/>
        <v>62.176881289116295</v>
      </c>
      <c r="CG63" s="132">
        <f t="shared" si="39"/>
        <v>48.12664395184717</v>
      </c>
      <c r="CH63" s="132">
        <f t="shared" si="39"/>
        <v>41.10731367445794</v>
      </c>
      <c r="CI63" s="132">
        <f t="shared" si="39"/>
        <v>36.1003578986132</v>
      </c>
      <c r="CJ63" s="132">
        <f t="shared" si="39"/>
        <v>25.06785540062572</v>
      </c>
      <c r="CK63" s="132">
        <f t="shared" si="39"/>
        <v>32.08222419980465</v>
      </c>
      <c r="CL63" s="132">
        <f t="shared" si="39"/>
        <v>26.063292781942316</v>
      </c>
      <c r="CM63" s="132">
        <f t="shared" si="39"/>
        <v>23.06209620336164</v>
      </c>
      <c r="CN63" s="132">
        <f t="shared" si="39"/>
        <v>14.038660554778442</v>
      </c>
      <c r="CO63" s="132">
        <f t="shared" si="39"/>
        <v>10.020526855969894</v>
      </c>
      <c r="CP63" s="132">
        <f t="shared" si="39"/>
        <v>11.027541019777178</v>
      </c>
      <c r="CQ63" s="132">
        <f t="shared" si="39"/>
        <v>10.02383450811009</v>
      </c>
      <c r="CR63" s="132">
        <f t="shared" si="39"/>
        <v>5.011917254055045</v>
      </c>
      <c r="CS63" s="132">
        <f t="shared" si="39"/>
        <v>6.013969939652035</v>
      </c>
      <c r="CT63" s="132">
        <f t="shared" si="39"/>
        <v>3.009465708931165</v>
      </c>
      <c r="CU63" s="132">
        <f t="shared" si="39"/>
        <v>4.009864568458056</v>
      </c>
      <c r="CV63" s="132">
        <f t="shared" si="39"/>
        <v>1.0037065116670878</v>
      </c>
      <c r="CW63" s="132">
        <f t="shared" si="39"/>
        <v>1.0020526855969893</v>
      </c>
      <c r="CX63" s="132">
        <f t="shared" si="39"/>
        <v>0</v>
      </c>
      <c r="CY63" s="132">
        <f t="shared" si="39"/>
        <v>0</v>
      </c>
      <c r="CZ63" s="132">
        <f t="shared" si="39"/>
        <v>0</v>
      </c>
      <c r="DA63" s="132">
        <f t="shared" si="39"/>
        <v>0</v>
      </c>
      <c r="DB63" s="132">
        <f t="shared" si="39"/>
        <v>0</v>
      </c>
      <c r="DC63" s="132">
        <f>SUM(E63:DB63)</f>
        <v>23861.999999999996</v>
      </c>
    </row>
    <row r="64" spans="2:113" s="222" customFormat="1" ht="3" customHeight="1">
      <c r="B64" s="229"/>
      <c r="C64" s="230"/>
      <c r="D64" s="225" t="s">
        <v>38</v>
      </c>
      <c r="E64" s="226">
        <f>SUM(E63,E60,E57,E54,E51,E48,E45,E42,E39,E36,E33,E30,E27,E24,E21,E18,E15,E12,E9,E6)</f>
        <v>13410.056984132008</v>
      </c>
      <c r="F64" s="226">
        <f aca="true" t="shared" si="40" ref="F64:BQ64">SUM(F63,F60,F57,F54,F51,F48,F45,F42,F39,F36,F33,F30,F27,F24,F21,F18,F15,F12,F9,F6)</f>
        <v>14088.588229218976</v>
      </c>
      <c r="G64" s="226">
        <f t="shared" si="40"/>
        <v>14263.809593869419</v>
      </c>
      <c r="H64" s="226">
        <f t="shared" si="40"/>
        <v>14889.662739009493</v>
      </c>
      <c r="I64" s="226">
        <f t="shared" si="40"/>
        <v>14713.872816754729</v>
      </c>
      <c r="J64" s="226">
        <f t="shared" si="40"/>
        <v>15208.876414930764</v>
      </c>
      <c r="K64" s="226">
        <f t="shared" si="40"/>
        <v>15385.295745768139</v>
      </c>
      <c r="L64" s="226">
        <f t="shared" si="40"/>
        <v>15073.56035172313</v>
      </c>
      <c r="M64" s="226">
        <f t="shared" si="40"/>
        <v>15260.36376356533</v>
      </c>
      <c r="N64" s="226">
        <f t="shared" si="40"/>
        <v>15607.834040561958</v>
      </c>
      <c r="O64" s="226">
        <f t="shared" si="40"/>
        <v>16847.178737668586</v>
      </c>
      <c r="P64" s="226">
        <f t="shared" si="40"/>
        <v>17812.52187232808</v>
      </c>
      <c r="Q64" s="226">
        <f t="shared" si="40"/>
        <v>19335.47234361523</v>
      </c>
      <c r="R64" s="226">
        <f t="shared" si="40"/>
        <v>20178.863994093113</v>
      </c>
      <c r="S64" s="226">
        <f t="shared" si="40"/>
        <v>21136.95175111395</v>
      </c>
      <c r="T64" s="226">
        <f t="shared" si="40"/>
        <v>21358.035066661047</v>
      </c>
      <c r="U64" s="226">
        <f t="shared" si="40"/>
        <v>20817.11556866848</v>
      </c>
      <c r="V64" s="226">
        <f t="shared" si="40"/>
        <v>20759.990348245617</v>
      </c>
      <c r="W64" s="226">
        <f t="shared" si="40"/>
        <v>21050.885891425685</v>
      </c>
      <c r="X64" s="226">
        <f t="shared" si="40"/>
        <v>20736.82668462196</v>
      </c>
      <c r="Y64" s="226">
        <f t="shared" si="40"/>
        <v>20354.75889769919</v>
      </c>
      <c r="Z64" s="226">
        <f t="shared" si="40"/>
        <v>18534.268441033928</v>
      </c>
      <c r="AA64" s="226">
        <f t="shared" si="40"/>
        <v>17876.63049427766</v>
      </c>
      <c r="AB64" s="226">
        <f t="shared" si="40"/>
        <v>18827.91277078713</v>
      </c>
      <c r="AC64" s="226">
        <f t="shared" si="40"/>
        <v>19923.65973976274</v>
      </c>
      <c r="AD64" s="226">
        <f t="shared" si="40"/>
        <v>20422.28603654421</v>
      </c>
      <c r="AE64" s="226">
        <f t="shared" si="40"/>
        <v>20307.309352894325</v>
      </c>
      <c r="AF64" s="226">
        <f t="shared" si="40"/>
        <v>20673.12154735228</v>
      </c>
      <c r="AG64" s="226">
        <f t="shared" si="40"/>
        <v>21289.648376169927</v>
      </c>
      <c r="AH64" s="226">
        <f t="shared" si="40"/>
        <v>21482.988126932127</v>
      </c>
      <c r="AI64" s="226">
        <f t="shared" si="40"/>
        <v>22331.567040180416</v>
      </c>
      <c r="AJ64" s="226">
        <f t="shared" si="40"/>
        <v>22273.978523567595</v>
      </c>
      <c r="AK64" s="226">
        <f t="shared" si="40"/>
        <v>21683.50834475266</v>
      </c>
      <c r="AL64" s="226">
        <f t="shared" si="40"/>
        <v>22830.30683432372</v>
      </c>
      <c r="AM64" s="226">
        <f t="shared" si="40"/>
        <v>22858.908227215466</v>
      </c>
      <c r="AN64" s="226">
        <f t="shared" si="40"/>
        <v>23220.96076510439</v>
      </c>
      <c r="AO64" s="226">
        <f t="shared" si="40"/>
        <v>25211.434257822555</v>
      </c>
      <c r="AP64" s="226">
        <f t="shared" si="40"/>
        <v>24747.07772171443</v>
      </c>
      <c r="AQ64" s="226">
        <f t="shared" si="40"/>
        <v>25348.9332701534</v>
      </c>
      <c r="AR64" s="226">
        <f t="shared" si="40"/>
        <v>25972.648383668806</v>
      </c>
      <c r="AS64" s="226">
        <f t="shared" si="40"/>
        <v>24938.09783104989</v>
      </c>
      <c r="AT64" s="226">
        <f t="shared" si="40"/>
        <v>24599.21772150122</v>
      </c>
      <c r="AU64" s="226">
        <f t="shared" si="40"/>
        <v>24995.53375678406</v>
      </c>
      <c r="AV64" s="226">
        <f t="shared" si="40"/>
        <v>23087.87790280585</v>
      </c>
      <c r="AW64" s="226">
        <f t="shared" si="40"/>
        <v>22146.43143506274</v>
      </c>
      <c r="AX64" s="226">
        <f t="shared" si="40"/>
        <v>21440.806813673236</v>
      </c>
      <c r="AY64" s="226">
        <f t="shared" si="40"/>
        <v>21714.92000346566</v>
      </c>
      <c r="AZ64" s="226">
        <f t="shared" si="40"/>
        <v>19430.528671956017</v>
      </c>
      <c r="BA64" s="226">
        <f t="shared" si="40"/>
        <v>18668.33943483064</v>
      </c>
      <c r="BB64" s="226">
        <f t="shared" si="40"/>
        <v>17937.76290451645</v>
      </c>
      <c r="BC64" s="226">
        <f t="shared" si="40"/>
        <v>17539.2902151103</v>
      </c>
      <c r="BD64" s="226">
        <f t="shared" si="40"/>
        <v>17451.56132958134</v>
      </c>
      <c r="BE64" s="226">
        <f t="shared" si="40"/>
        <v>15747.325053810486</v>
      </c>
      <c r="BF64" s="226">
        <f t="shared" si="40"/>
        <v>16732.49412078379</v>
      </c>
      <c r="BG64" s="226">
        <f t="shared" si="40"/>
        <v>16261.919156945933</v>
      </c>
      <c r="BH64" s="226">
        <f t="shared" si="40"/>
        <v>14770.377467206596</v>
      </c>
      <c r="BI64" s="226">
        <f t="shared" si="40"/>
        <v>13535.064837194966</v>
      </c>
      <c r="BJ64" s="226">
        <f t="shared" si="40"/>
        <v>13494.082135702387</v>
      </c>
      <c r="BK64" s="226">
        <f t="shared" si="40"/>
        <v>13112.552412675816</v>
      </c>
      <c r="BL64" s="226">
        <f t="shared" si="40"/>
        <v>12280.489777241675</v>
      </c>
      <c r="BM64" s="226">
        <f t="shared" si="40"/>
        <v>12248.782982382727</v>
      </c>
      <c r="BN64" s="226">
        <f t="shared" si="40"/>
        <v>12147.40451180268</v>
      </c>
      <c r="BO64" s="226">
        <f t="shared" si="40"/>
        <v>10981.488393857415</v>
      </c>
      <c r="BP64" s="226">
        <f t="shared" si="40"/>
        <v>10993.536301965101</v>
      </c>
      <c r="BQ64" s="226">
        <f t="shared" si="40"/>
        <v>9914.007950233494</v>
      </c>
      <c r="BR64" s="226">
        <f aca="true" t="shared" si="41" ref="BR64:DB64">SUM(BR63,BR60,BR57,BR54,BR51,BR48,BR45,BR42,BR39,BR36,BR33,BR30,BR27,BR24,BR21,BR18,BR15,BR12,BR9,BR6)</f>
        <v>9662.908328892234</v>
      </c>
      <c r="BS64" s="226">
        <f t="shared" si="41"/>
        <v>8214.356118921516</v>
      </c>
      <c r="BT64" s="226">
        <f t="shared" si="41"/>
        <v>7530.723268649489</v>
      </c>
      <c r="BU64" s="226">
        <f t="shared" si="41"/>
        <v>7828.46078421007</v>
      </c>
      <c r="BV64" s="226">
        <f t="shared" si="41"/>
        <v>6459.756791239983</v>
      </c>
      <c r="BW64" s="226">
        <f t="shared" si="41"/>
        <v>6395.297597436095</v>
      </c>
      <c r="BX64" s="226">
        <f t="shared" si="41"/>
        <v>5840.108796805811</v>
      </c>
      <c r="BY64" s="226">
        <f t="shared" si="41"/>
        <v>5703.924133358509</v>
      </c>
      <c r="BZ64" s="226">
        <f t="shared" si="41"/>
        <v>4602.288849187676</v>
      </c>
      <c r="CA64" s="226">
        <f t="shared" si="41"/>
        <v>4880.452418791687</v>
      </c>
      <c r="CB64" s="226">
        <f t="shared" si="41"/>
        <v>3824.1407014933397</v>
      </c>
      <c r="CC64" s="226">
        <f t="shared" si="41"/>
        <v>4066.6510686480487</v>
      </c>
      <c r="CD64" s="226">
        <f t="shared" si="41"/>
        <v>3910.7235554691138</v>
      </c>
      <c r="CE64" s="226">
        <f t="shared" si="41"/>
        <v>3493.8666917480873</v>
      </c>
      <c r="CF64" s="226">
        <f t="shared" si="41"/>
        <v>2624.5374169898355</v>
      </c>
      <c r="CG64" s="226">
        <f t="shared" si="41"/>
        <v>2375.9255867151005</v>
      </c>
      <c r="CH64" s="226">
        <f t="shared" si="41"/>
        <v>1975.7202812115327</v>
      </c>
      <c r="CI64" s="226">
        <f t="shared" si="41"/>
        <v>2112.1488600351463</v>
      </c>
      <c r="CJ64" s="226">
        <f t="shared" si="41"/>
        <v>1512.0840814160226</v>
      </c>
      <c r="CK64" s="226">
        <f t="shared" si="41"/>
        <v>1315.3154214439876</v>
      </c>
      <c r="CL64" s="226">
        <f t="shared" si="41"/>
        <v>941.4405944347958</v>
      </c>
      <c r="CM64" s="226">
        <f t="shared" si="41"/>
        <v>942.5762108013824</v>
      </c>
      <c r="CN64" s="226">
        <f t="shared" si="41"/>
        <v>716.296074149249</v>
      </c>
      <c r="CO64" s="226">
        <f t="shared" si="41"/>
        <v>561.6645073407212</v>
      </c>
      <c r="CP64" s="226">
        <f t="shared" si="41"/>
        <v>458.0969335571372</v>
      </c>
      <c r="CQ64" s="226">
        <f t="shared" si="41"/>
        <v>384.79132730085774</v>
      </c>
      <c r="CR64" s="226">
        <f t="shared" si="41"/>
        <v>216.963599055429</v>
      </c>
      <c r="CS64" s="226">
        <f t="shared" si="41"/>
        <v>216.04071115777032</v>
      </c>
      <c r="CT64" s="226">
        <f t="shared" si="41"/>
        <v>157.76938945157966</v>
      </c>
      <c r="CU64" s="226">
        <f t="shared" si="41"/>
        <v>121.54988271245688</v>
      </c>
      <c r="CV64" s="226">
        <f t="shared" si="41"/>
        <v>72.35466055123302</v>
      </c>
      <c r="CW64" s="226">
        <f t="shared" si="41"/>
        <v>91.41361912370822</v>
      </c>
      <c r="CX64" s="226">
        <f t="shared" si="41"/>
        <v>48.2221869186806</v>
      </c>
      <c r="CY64" s="226">
        <f t="shared" si="41"/>
        <v>26.108322854971377</v>
      </c>
      <c r="CZ64" s="226">
        <f t="shared" si="41"/>
        <v>23.120252687405944</v>
      </c>
      <c r="DA64" s="226">
        <f t="shared" si="41"/>
        <v>24.116652695561886</v>
      </c>
      <c r="DB64" s="226">
        <f t="shared" si="41"/>
        <v>95.51687214639972</v>
      </c>
      <c r="DC64" s="226">
        <f>SUM(E64:DB64)</f>
        <v>1309704.995761676</v>
      </c>
      <c r="DD64" s="227"/>
      <c r="DE64" s="227"/>
      <c r="DF64" s="227"/>
      <c r="DG64" s="227"/>
      <c r="DH64" s="227"/>
      <c r="DI64" s="228"/>
    </row>
    <row r="65" spans="2:192" ht="20.25" customHeight="1">
      <c r="B65" s="110"/>
      <c r="C65" s="111" t="s">
        <v>0</v>
      </c>
      <c r="D65" s="114" t="s">
        <v>36</v>
      </c>
      <c r="E65" s="132">
        <v>6908.759075201503</v>
      </c>
      <c r="F65" s="132">
        <v>7217.581008236864</v>
      </c>
      <c r="G65" s="132">
        <v>7257.8183936486375</v>
      </c>
      <c r="H65" s="132">
        <v>7531.432614448698</v>
      </c>
      <c r="I65" s="132">
        <v>7673.269398025199</v>
      </c>
      <c r="J65" s="132">
        <v>7824.159593319349</v>
      </c>
      <c r="K65" s="132">
        <v>8020.316847201745</v>
      </c>
      <c r="L65" s="132">
        <v>7739.661083954625</v>
      </c>
      <c r="M65" s="132">
        <v>7829.189266495821</v>
      </c>
      <c r="N65" s="132">
        <v>8092.7441409429375</v>
      </c>
      <c r="O65" s="132">
        <v>8595.711458590105</v>
      </c>
      <c r="P65" s="132">
        <v>9217.379063202006</v>
      </c>
      <c r="Q65" s="132">
        <v>9961.770693319815</v>
      </c>
      <c r="R65" s="132">
        <v>10414.441279202267</v>
      </c>
      <c r="S65" s="132">
        <v>10982.794348143567</v>
      </c>
      <c r="T65" s="132">
        <v>11077.258245724639</v>
      </c>
      <c r="U65" s="132">
        <v>10828.068247542422</v>
      </c>
      <c r="V65" s="132">
        <v>10642.955677464202</v>
      </c>
      <c r="W65" s="132">
        <v>10997.92428711969</v>
      </c>
      <c r="X65" s="132">
        <v>10784.332860106359</v>
      </c>
      <c r="Y65" s="132">
        <v>10615.49392256249</v>
      </c>
      <c r="Z65" s="132">
        <v>9348.184788950066</v>
      </c>
      <c r="AA65" s="132">
        <v>9074.584341966323</v>
      </c>
      <c r="AB65" s="132">
        <v>9582.118256631331</v>
      </c>
      <c r="AC65" s="132">
        <v>10274.764741374558</v>
      </c>
      <c r="AD65" s="132">
        <v>10448.689189085413</v>
      </c>
      <c r="AE65" s="132">
        <v>10484.287760254301</v>
      </c>
      <c r="AF65" s="132">
        <v>10723.30673810255</v>
      </c>
      <c r="AG65" s="132">
        <v>10905.368002080579</v>
      </c>
      <c r="AH65" s="132">
        <v>11133.198857561465</v>
      </c>
      <c r="AI65" s="132">
        <v>11649.886690527042</v>
      </c>
      <c r="AJ65" s="132">
        <v>11442.397875714094</v>
      </c>
      <c r="AK65" s="132">
        <v>11137.26726569505</v>
      </c>
      <c r="AL65" s="132">
        <v>11689.553669829518</v>
      </c>
      <c r="AM65" s="132">
        <v>11409.850610645397</v>
      </c>
      <c r="AN65" s="132">
        <v>11723.118036931613</v>
      </c>
      <c r="AO65" s="132">
        <v>12804.297498432421</v>
      </c>
      <c r="AP65" s="132">
        <v>12516.457622981123</v>
      </c>
      <c r="AQ65" s="132">
        <v>12738.185866261629</v>
      </c>
      <c r="AR65" s="132">
        <v>13007.717905111782</v>
      </c>
      <c r="AS65" s="132">
        <v>12621.219132420994</v>
      </c>
      <c r="AT65" s="132">
        <v>12312.020114268365</v>
      </c>
      <c r="AU65" s="132">
        <v>12420.850031841823</v>
      </c>
      <c r="AV65" s="132">
        <v>11393.576978111047</v>
      </c>
      <c r="AW65" s="132">
        <v>11014.197919654038</v>
      </c>
      <c r="AX65" s="132">
        <v>10676.520044566298</v>
      </c>
      <c r="AY65" s="132">
        <v>10739.580370636899</v>
      </c>
      <c r="AZ65" s="132">
        <v>9680.777153870822</v>
      </c>
      <c r="BA65" s="132">
        <v>9247.491687643782</v>
      </c>
      <c r="BB65" s="132">
        <v>8869.12973122017</v>
      </c>
      <c r="BC65" s="132">
        <v>8655.538304206839</v>
      </c>
      <c r="BD65" s="132">
        <v>8615.871324904363</v>
      </c>
      <c r="BE65" s="132">
        <v>7752.351698550473</v>
      </c>
      <c r="BF65" s="132">
        <v>8081.892757371039</v>
      </c>
      <c r="BG65" s="132">
        <v>7971.028635730787</v>
      </c>
      <c r="BH65" s="132">
        <v>7111.577417510484</v>
      </c>
      <c r="BI65" s="132">
        <v>6600.9921967452865</v>
      </c>
      <c r="BJ65" s="132">
        <v>6536.914768641287</v>
      </c>
      <c r="BK65" s="132">
        <v>6326.3746477281475</v>
      </c>
      <c r="BL65" s="132">
        <v>5911.3970181022505</v>
      </c>
      <c r="BM65" s="132">
        <v>5917.078891774833</v>
      </c>
      <c r="BN65" s="132">
        <v>5696.772826270127</v>
      </c>
      <c r="BO65" s="132">
        <v>5299.41713734611</v>
      </c>
      <c r="BP65" s="132">
        <v>5099.230347229961</v>
      </c>
      <c r="BQ65" s="132">
        <v>4601.278281363157</v>
      </c>
      <c r="BR65" s="132">
        <v>4508.729614575791</v>
      </c>
      <c r="BS65" s="132">
        <v>3797.513229590275</v>
      </c>
      <c r="BT65" s="132">
        <v>3330.746040575735</v>
      </c>
      <c r="BU65" s="132">
        <v>3615.4337873238273</v>
      </c>
      <c r="BV65" s="132">
        <v>2910.253184954878</v>
      </c>
      <c r="BW65" s="132">
        <v>2816.6985543980845</v>
      </c>
      <c r="BX65" s="132">
        <v>2549.1121917302667</v>
      </c>
      <c r="BY65" s="132">
        <v>2423.366720551781</v>
      </c>
      <c r="BZ65" s="132">
        <v>1924.4086909155485</v>
      </c>
      <c r="CA65" s="132">
        <v>1982.7545895423661</v>
      </c>
      <c r="CB65" s="132">
        <v>1569.3034803075043</v>
      </c>
      <c r="CC65" s="132">
        <v>1678.953531175144</v>
      </c>
      <c r="CD65" s="132">
        <v>1529.0649295303888</v>
      </c>
      <c r="CE65" s="132">
        <v>1408.3492771990423</v>
      </c>
      <c r="CF65" s="132">
        <v>1018.035334661022</v>
      </c>
      <c r="CG65" s="132">
        <v>949.6297983399257</v>
      </c>
      <c r="CH65" s="132">
        <v>780.6278850760406</v>
      </c>
      <c r="CI65" s="132">
        <v>810.8067981588772</v>
      </c>
      <c r="CJ65" s="132">
        <v>549.2562181076265</v>
      </c>
      <c r="CK65" s="132">
        <v>495.9401383279485</v>
      </c>
      <c r="CL65" s="132">
        <v>324.92629752520764</v>
      </c>
      <c r="CM65" s="132">
        <v>352.08731929976057</v>
      </c>
      <c r="CN65" s="132">
        <v>269.5982902066738</v>
      </c>
      <c r="CO65" s="132">
        <v>186.10329734415916</v>
      </c>
      <c r="CP65" s="132">
        <v>161.96016687788986</v>
      </c>
      <c r="CQ65" s="132">
        <v>123.73354363963014</v>
      </c>
      <c r="CR65" s="132">
        <v>74.44131893766367</v>
      </c>
      <c r="CS65" s="132">
        <v>77.45921024594733</v>
      </c>
      <c r="CT65" s="132">
        <v>57.33993485738958</v>
      </c>
      <c r="CU65" s="132">
        <v>35.20873192997606</v>
      </c>
      <c r="CV65" s="132">
        <v>27.16102177455296</v>
      </c>
      <c r="CW65" s="132">
        <v>27.16102177455296</v>
      </c>
      <c r="CX65" s="132">
        <v>20.119275388557746</v>
      </c>
      <c r="CY65" s="132">
        <v>4.023855077711549</v>
      </c>
      <c r="CZ65" s="132">
        <v>8.047710155423099</v>
      </c>
      <c r="DA65" s="132">
        <v>8.047710155423099</v>
      </c>
      <c r="DB65" s="132">
        <v>37.22065946883183</v>
      </c>
      <c r="DC65" s="132">
        <v>653902.9999999999</v>
      </c>
      <c r="DD65" t="s">
        <v>40</v>
      </c>
      <c r="DE65" t="s">
        <v>40</v>
      </c>
      <c r="DF65" t="s">
        <v>40</v>
      </c>
      <c r="DG65" t="s">
        <v>40</v>
      </c>
      <c r="DH65" t="s">
        <v>40</v>
      </c>
      <c r="DI65" s="42" t="s">
        <v>40</v>
      </c>
      <c r="DJ65" s="100" t="s">
        <v>40</v>
      </c>
      <c r="DK65" s="100" t="s">
        <v>40</v>
      </c>
      <c r="DL65" s="100" t="s">
        <v>40</v>
      </c>
      <c r="DM65" s="100" t="s">
        <v>40</v>
      </c>
      <c r="DN65" s="100" t="s">
        <v>40</v>
      </c>
      <c r="DO65" s="100" t="s">
        <v>40</v>
      </c>
      <c r="DP65" s="100" t="s">
        <v>40</v>
      </c>
      <c r="DQ65" s="100" t="s">
        <v>40</v>
      </c>
      <c r="DR65" s="100" t="s">
        <v>40</v>
      </c>
      <c r="DS65" s="100" t="s">
        <v>40</v>
      </c>
      <c r="DT65" s="100" t="s">
        <v>40</v>
      </c>
      <c r="DU65" s="100" t="s">
        <v>40</v>
      </c>
      <c r="DV65" s="100" t="s">
        <v>40</v>
      </c>
      <c r="DW65" s="100" t="s">
        <v>40</v>
      </c>
      <c r="DX65" s="100" t="s">
        <v>40</v>
      </c>
      <c r="DY65" s="100" t="s">
        <v>40</v>
      </c>
      <c r="DZ65" s="100" t="s">
        <v>40</v>
      </c>
      <c r="EA65" s="100" t="s">
        <v>40</v>
      </c>
      <c r="EB65" s="100" t="s">
        <v>40</v>
      </c>
      <c r="EC65" s="100" t="s">
        <v>40</v>
      </c>
      <c r="ED65" s="100" t="s">
        <v>40</v>
      </c>
      <c r="EE65" s="100" t="s">
        <v>40</v>
      </c>
      <c r="EF65" s="100" t="s">
        <v>40</v>
      </c>
      <c r="EG65" s="100" t="s">
        <v>40</v>
      </c>
      <c r="EH65" s="100" t="s">
        <v>40</v>
      </c>
      <c r="EI65" s="100" t="s">
        <v>40</v>
      </c>
      <c r="EJ65" s="100" t="s">
        <v>40</v>
      </c>
      <c r="EK65" s="100" t="s">
        <v>40</v>
      </c>
      <c r="EL65" s="100" t="s">
        <v>40</v>
      </c>
      <c r="EM65" s="100" t="s">
        <v>40</v>
      </c>
      <c r="EN65" s="100" t="s">
        <v>40</v>
      </c>
      <c r="EO65" s="100" t="s">
        <v>40</v>
      </c>
      <c r="EP65" s="100" t="s">
        <v>40</v>
      </c>
      <c r="EQ65" s="100" t="s">
        <v>40</v>
      </c>
      <c r="ER65" s="100" t="s">
        <v>40</v>
      </c>
      <c r="ES65" s="100" t="s">
        <v>40</v>
      </c>
      <c r="ET65" s="100" t="s">
        <v>40</v>
      </c>
      <c r="EU65" s="100" t="s">
        <v>40</v>
      </c>
      <c r="EV65" s="100" t="s">
        <v>40</v>
      </c>
      <c r="EW65" s="100" t="s">
        <v>40</v>
      </c>
      <c r="EX65" s="100" t="s">
        <v>40</v>
      </c>
      <c r="EY65" s="100" t="s">
        <v>40</v>
      </c>
      <c r="EZ65" s="100" t="s">
        <v>40</v>
      </c>
      <c r="FA65" s="100" t="s">
        <v>40</v>
      </c>
      <c r="FB65" s="100" t="s">
        <v>40</v>
      </c>
      <c r="FC65" s="100" t="s">
        <v>40</v>
      </c>
      <c r="FD65" s="100" t="s">
        <v>40</v>
      </c>
      <c r="FE65" s="100" t="s">
        <v>40</v>
      </c>
      <c r="FF65" s="100" t="s">
        <v>40</v>
      </c>
      <c r="FG65" s="100" t="s">
        <v>40</v>
      </c>
      <c r="FH65" s="100" t="s">
        <v>40</v>
      </c>
      <c r="FI65" s="100" t="s">
        <v>40</v>
      </c>
      <c r="FJ65" s="100" t="s">
        <v>40</v>
      </c>
      <c r="FK65" s="100" t="s">
        <v>40</v>
      </c>
      <c r="FL65" s="100" t="s">
        <v>40</v>
      </c>
      <c r="FM65" s="100" t="s">
        <v>40</v>
      </c>
      <c r="FN65" s="100" t="s">
        <v>40</v>
      </c>
      <c r="FO65" s="100" t="s">
        <v>40</v>
      </c>
      <c r="FP65" s="100" t="s">
        <v>40</v>
      </c>
      <c r="FQ65" s="100" t="s">
        <v>40</v>
      </c>
      <c r="FR65" s="100" t="s">
        <v>40</v>
      </c>
      <c r="FS65" s="100" t="s">
        <v>40</v>
      </c>
      <c r="FT65" s="100" t="s">
        <v>40</v>
      </c>
      <c r="FU65" s="100" t="s">
        <v>40</v>
      </c>
      <c r="FV65" s="100" t="s">
        <v>40</v>
      </c>
      <c r="FW65" s="100" t="s">
        <v>40</v>
      </c>
      <c r="FX65" s="100" t="s">
        <v>40</v>
      </c>
      <c r="FY65" s="100" t="s">
        <v>40</v>
      </c>
      <c r="FZ65" s="100" t="s">
        <v>40</v>
      </c>
      <c r="GA65" s="100" t="s">
        <v>40</v>
      </c>
      <c r="GB65" s="100" t="s">
        <v>40</v>
      </c>
      <c r="GC65" s="100" t="s">
        <v>40</v>
      </c>
      <c r="GD65" s="100" t="s">
        <v>40</v>
      </c>
      <c r="GE65" s="100" t="s">
        <v>40</v>
      </c>
      <c r="GF65" s="100" t="s">
        <v>40</v>
      </c>
      <c r="GG65" s="100" t="s">
        <v>40</v>
      </c>
      <c r="GH65" s="100" t="s">
        <v>40</v>
      </c>
      <c r="GI65" s="100" t="s">
        <v>40</v>
      </c>
      <c r="GJ65" s="100" t="s">
        <v>40</v>
      </c>
    </row>
    <row r="66" spans="2:107" ht="20.25" customHeight="1">
      <c r="B66" s="110"/>
      <c r="C66" s="111"/>
      <c r="D66" s="114" t="s">
        <v>37</v>
      </c>
      <c r="E66" s="132">
        <v>6501.479415488598</v>
      </c>
      <c r="F66" s="132">
        <v>6870.984345975054</v>
      </c>
      <c r="G66" s="132">
        <v>7005.532336967404</v>
      </c>
      <c r="H66" s="132">
        <v>7357.967746208562</v>
      </c>
      <c r="I66" s="132">
        <v>7040.675468943018</v>
      </c>
      <c r="J66" s="132">
        <v>7384.0740728190185</v>
      </c>
      <c r="K66" s="132">
        <v>7364.996372603685</v>
      </c>
      <c r="L66" s="132">
        <v>7333.869598568142</v>
      </c>
      <c r="M66" s="132">
        <v>7431.266278614843</v>
      </c>
      <c r="N66" s="132">
        <v>7514.6057058712995</v>
      </c>
      <c r="O66" s="132">
        <v>8250.603298389158</v>
      </c>
      <c r="P66" s="132">
        <v>8594.00190226516</v>
      </c>
      <c r="Q66" s="132">
        <v>9372.171253153756</v>
      </c>
      <c r="R66" s="132">
        <v>9763.766152310598</v>
      </c>
      <c r="S66" s="132">
        <v>10153.352872497404</v>
      </c>
      <c r="T66" s="132">
        <v>10281.839065970045</v>
      </c>
      <c r="U66" s="132">
        <v>9989.114064485922</v>
      </c>
      <c r="V66" s="132">
        <v>10117.751002854378</v>
      </c>
      <c r="W66" s="132">
        <v>10052.926089030903</v>
      </c>
      <c r="X66" s="132">
        <v>9952.650050460217</v>
      </c>
      <c r="Y66" s="132">
        <v>9738.930412698453</v>
      </c>
      <c r="Z66" s="132">
        <v>9182.854198806466</v>
      </c>
      <c r="AA66" s="132">
        <v>8798.969162258081</v>
      </c>
      <c r="AB66" s="132">
        <v>9245.653334072957</v>
      </c>
      <c r="AC66" s="132">
        <v>9648.783266912684</v>
      </c>
      <c r="AD66" s="132">
        <v>9973.920725308546</v>
      </c>
      <c r="AE66" s="132">
        <v>9823.00022281327</v>
      </c>
      <c r="AF66" s="132">
        <v>9952.650050460217</v>
      </c>
      <c r="AG66" s="132">
        <v>10387.179550933191</v>
      </c>
      <c r="AH66" s="132">
        <v>10351.728426185979</v>
      </c>
      <c r="AI66" s="132">
        <v>10683.956109531282</v>
      </c>
      <c r="AJ66" s="132">
        <v>10832.850833469574</v>
      </c>
      <c r="AK66" s="132">
        <v>10548.228946213383</v>
      </c>
      <c r="AL66" s="132">
        <v>11142.794952688058</v>
      </c>
      <c r="AM66" s="132">
        <v>11450.71329334956</v>
      </c>
      <c r="AN66" s="132">
        <v>11500.344867995656</v>
      </c>
      <c r="AO66" s="132">
        <v>12409.919440081274</v>
      </c>
      <c r="AP66" s="132">
        <v>12232.663816345212</v>
      </c>
      <c r="AQ66" s="132">
        <v>12610.471517222646</v>
      </c>
      <c r="AR66" s="132">
        <v>12964.982764694769</v>
      </c>
      <c r="AS66" s="132">
        <v>12317.746515738521</v>
      </c>
      <c r="AT66" s="132">
        <v>12287.359837383769</v>
      </c>
      <c r="AU66" s="132">
        <v>12576.033281753926</v>
      </c>
      <c r="AV66" s="132">
        <v>11694.819609466078</v>
      </c>
      <c r="AW66" s="132">
        <v>11131.653170624648</v>
      </c>
      <c r="AX66" s="132">
        <v>10763.974362532133</v>
      </c>
      <c r="AY66" s="132">
        <v>10975.668221736914</v>
      </c>
      <c r="AZ66" s="132">
        <v>9748.04641620488</v>
      </c>
      <c r="BA66" s="132">
        <v>9420.883179252034</v>
      </c>
      <c r="BB66" s="132">
        <v>9066.371931779911</v>
      </c>
      <c r="BC66" s="132">
        <v>8883.0389723729</v>
      </c>
      <c r="BD66" s="132">
        <v>8834.420287005294</v>
      </c>
      <c r="BE66" s="132">
        <v>7993.722185857118</v>
      </c>
      <c r="BF66" s="132">
        <v>8650.07443831979</v>
      </c>
      <c r="BG66" s="132">
        <v>8288.472965898225</v>
      </c>
      <c r="BH66" s="132">
        <v>7658.455834676339</v>
      </c>
      <c r="BI66" s="132">
        <v>6933.2271112762255</v>
      </c>
      <c r="BJ66" s="132">
        <v>6955.510675403045</v>
      </c>
      <c r="BK66" s="132">
        <v>6784.332387337934</v>
      </c>
      <c r="BL66" s="132">
        <v>6368.034893877813</v>
      </c>
      <c r="BM66" s="132">
        <v>6331.076432647907</v>
      </c>
      <c r="BN66" s="132">
        <v>6450.568596880277</v>
      </c>
      <c r="BO66" s="132">
        <v>5682.404683957891</v>
      </c>
      <c r="BP66" s="132">
        <v>5894.277344907726</v>
      </c>
      <c r="BQ66" s="132">
        <v>5312.882697088037</v>
      </c>
      <c r="BR66" s="132">
        <v>5154.229235334133</v>
      </c>
      <c r="BS66" s="132">
        <v>4416.189397428309</v>
      </c>
      <c r="BT66" s="132">
        <v>4200.300193142933</v>
      </c>
      <c r="BU66" s="132">
        <v>4213.3539589834445</v>
      </c>
      <c r="BV66" s="132">
        <v>3549.6201727851467</v>
      </c>
      <c r="BW66" s="132">
        <v>3578.740111967825</v>
      </c>
      <c r="BX66" s="132">
        <v>3290.5531276426946</v>
      </c>
      <c r="BY66" s="132">
        <v>3280.51176930384</v>
      </c>
      <c r="BZ66" s="132">
        <v>2678.0302689725563</v>
      </c>
      <c r="CA66" s="132">
        <v>2897.9360165934745</v>
      </c>
      <c r="CB66" s="132">
        <v>2254.2849470728866</v>
      </c>
      <c r="CC66" s="132">
        <v>2387.8350129796545</v>
      </c>
      <c r="CD66" s="132">
        <v>2381.8101979763414</v>
      </c>
      <c r="CE66" s="132">
        <v>2085.590126980127</v>
      </c>
      <c r="CF66" s="132">
        <v>1606.6173342167565</v>
      </c>
      <c r="CG66" s="132">
        <v>1426.877019951257</v>
      </c>
      <c r="CH66" s="132">
        <v>1194.9216423237126</v>
      </c>
      <c r="CI66" s="132">
        <v>1301.360040715573</v>
      </c>
      <c r="CJ66" s="132">
        <v>962.9662646961685</v>
      </c>
      <c r="CK66" s="132">
        <v>819.3748404505459</v>
      </c>
      <c r="CL66" s="132">
        <v>616.5394020056804</v>
      </c>
      <c r="CM66" s="132">
        <v>590.431870324658</v>
      </c>
      <c r="CN66" s="132">
        <v>446.8404460790354</v>
      </c>
      <c r="CO66" s="132">
        <v>375.5468018731668</v>
      </c>
      <c r="CP66" s="132">
        <v>296.2200709962145</v>
      </c>
      <c r="CQ66" s="132">
        <v>261.07531681022294</v>
      </c>
      <c r="CR66" s="132">
        <v>142.58728841173715</v>
      </c>
      <c r="CS66" s="132">
        <v>138.57074507619527</v>
      </c>
      <c r="CT66" s="132">
        <v>100.41358338854728</v>
      </c>
      <c r="CU66" s="132">
        <v>86.35568171415066</v>
      </c>
      <c r="CV66" s="132">
        <v>45.18611252484628</v>
      </c>
      <c r="CW66" s="132">
        <v>64.26469336867027</v>
      </c>
      <c r="CX66" s="132">
        <v>28.11580334879324</v>
      </c>
      <c r="CY66" s="132">
        <v>22.090988345480405</v>
      </c>
      <c r="CZ66" s="132">
        <v>15.062037508282094</v>
      </c>
      <c r="DA66" s="132">
        <v>16.066173342167566</v>
      </c>
      <c r="DB66" s="132">
        <v>61.252285867013846</v>
      </c>
      <c r="DC66" s="132">
        <v>655804.9999999998</v>
      </c>
    </row>
    <row r="67" spans="2:107" ht="20.25" customHeight="1">
      <c r="B67" s="112"/>
      <c r="C67" s="113"/>
      <c r="D67" s="109" t="s">
        <v>38</v>
      </c>
      <c r="E67" s="132">
        <f>SUM(E65:E66)</f>
        <v>13410.2384906901</v>
      </c>
      <c r="F67" s="132">
        <f>SUM(F65:F66)</f>
        <v>14088.565354211918</v>
      </c>
      <c r="G67" s="132">
        <f aca="true" t="shared" si="42" ref="G67:BR67">SUM(G65:G66)</f>
        <v>14263.350730616043</v>
      </c>
      <c r="H67" s="132">
        <f t="shared" si="42"/>
        <v>14889.400360657259</v>
      </c>
      <c r="I67" s="132">
        <f t="shared" si="42"/>
        <v>14713.944866968217</v>
      </c>
      <c r="J67" s="132">
        <f t="shared" si="42"/>
        <v>15208.233666138367</v>
      </c>
      <c r="K67" s="132">
        <f t="shared" si="42"/>
        <v>15385.31321980543</v>
      </c>
      <c r="L67" s="132">
        <f t="shared" si="42"/>
        <v>15073.530682522767</v>
      </c>
      <c r="M67" s="132">
        <f t="shared" si="42"/>
        <v>15260.455545110664</v>
      </c>
      <c r="N67" s="132">
        <f t="shared" si="42"/>
        <v>15607.349846814237</v>
      </c>
      <c r="O67" s="132">
        <f t="shared" si="42"/>
        <v>16846.314756979264</v>
      </c>
      <c r="P67" s="132">
        <f t="shared" si="42"/>
        <v>17811.380965467164</v>
      </c>
      <c r="Q67" s="132">
        <f t="shared" si="42"/>
        <v>19333.94194647357</v>
      </c>
      <c r="R67" s="132">
        <f t="shared" si="42"/>
        <v>20178.207431512863</v>
      </c>
      <c r="S67" s="132">
        <f t="shared" si="42"/>
        <v>21136.14722064097</v>
      </c>
      <c r="T67" s="132">
        <f t="shared" si="42"/>
        <v>21359.097311694684</v>
      </c>
      <c r="U67" s="132">
        <f t="shared" si="42"/>
        <v>20817.182312028344</v>
      </c>
      <c r="V67" s="132">
        <f t="shared" si="42"/>
        <v>20760.70668031858</v>
      </c>
      <c r="W67" s="132">
        <f t="shared" si="42"/>
        <v>21050.850376150593</v>
      </c>
      <c r="X67" s="132">
        <f t="shared" si="42"/>
        <v>20736.982910566578</v>
      </c>
      <c r="Y67" s="132">
        <f t="shared" si="42"/>
        <v>20354.42433526094</v>
      </c>
      <c r="Z67" s="132">
        <f t="shared" si="42"/>
        <v>18531.038987756532</v>
      </c>
      <c r="AA67" s="132">
        <f t="shared" si="42"/>
        <v>17873.553504224405</v>
      </c>
      <c r="AB67" s="132">
        <f t="shared" si="42"/>
        <v>18827.771590704288</v>
      </c>
      <c r="AC67" s="132">
        <f t="shared" si="42"/>
        <v>19923.548008287242</v>
      </c>
      <c r="AD67" s="132">
        <f t="shared" si="42"/>
        <v>20422.609914393957</v>
      </c>
      <c r="AE67" s="132">
        <f t="shared" si="42"/>
        <v>20307.287983067574</v>
      </c>
      <c r="AF67" s="132">
        <f t="shared" si="42"/>
        <v>20675.95678856277</v>
      </c>
      <c r="AG67" s="132">
        <f t="shared" si="42"/>
        <v>21292.54755301377</v>
      </c>
      <c r="AH67" s="132">
        <f t="shared" si="42"/>
        <v>21484.927283747442</v>
      </c>
      <c r="AI67" s="132">
        <f t="shared" si="42"/>
        <v>22333.842800058323</v>
      </c>
      <c r="AJ67" s="132">
        <f t="shared" si="42"/>
        <v>22275.248709183667</v>
      </c>
      <c r="AK67" s="132">
        <f t="shared" si="42"/>
        <v>21685.496211908434</v>
      </c>
      <c r="AL67" s="132">
        <f t="shared" si="42"/>
        <v>22832.348622517577</v>
      </c>
      <c r="AM67" s="132">
        <f t="shared" si="42"/>
        <v>22860.563903994956</v>
      </c>
      <c r="AN67" s="132">
        <f t="shared" si="42"/>
        <v>23223.46290492727</v>
      </c>
      <c r="AO67" s="132">
        <f t="shared" si="42"/>
        <v>25214.216938513695</v>
      </c>
      <c r="AP67" s="132">
        <f t="shared" si="42"/>
        <v>24749.121439326336</v>
      </c>
      <c r="AQ67" s="132">
        <f t="shared" si="42"/>
        <v>25348.657383484275</v>
      </c>
      <c r="AR67" s="132">
        <f t="shared" si="42"/>
        <v>25972.700669806552</v>
      </c>
      <c r="AS67" s="132">
        <f t="shared" si="42"/>
        <v>24938.965648159516</v>
      </c>
      <c r="AT67" s="132">
        <f t="shared" si="42"/>
        <v>24599.379951652132</v>
      </c>
      <c r="AU67" s="132">
        <f t="shared" si="42"/>
        <v>24996.883313595747</v>
      </c>
      <c r="AV67" s="132">
        <f t="shared" si="42"/>
        <v>23088.396587577125</v>
      </c>
      <c r="AW67" s="132">
        <f t="shared" si="42"/>
        <v>22145.851090278687</v>
      </c>
      <c r="AX67" s="132">
        <f t="shared" si="42"/>
        <v>21440.49440709843</v>
      </c>
      <c r="AY67" s="132">
        <f t="shared" si="42"/>
        <v>21715.248592373813</v>
      </c>
      <c r="AZ67" s="132">
        <f t="shared" si="42"/>
        <v>19428.8235700757</v>
      </c>
      <c r="BA67" s="132">
        <f t="shared" si="42"/>
        <v>18668.374866895814</v>
      </c>
      <c r="BB67" s="132">
        <f t="shared" si="42"/>
        <v>17935.501663000083</v>
      </c>
      <c r="BC67" s="132">
        <f t="shared" si="42"/>
        <v>17538.577276579737</v>
      </c>
      <c r="BD67" s="132">
        <f t="shared" si="42"/>
        <v>17450.291611909655</v>
      </c>
      <c r="BE67" s="132">
        <f t="shared" si="42"/>
        <v>15746.073884407591</v>
      </c>
      <c r="BF67" s="132">
        <f t="shared" si="42"/>
        <v>16731.967195690828</v>
      </c>
      <c r="BG67" s="132">
        <f t="shared" si="42"/>
        <v>16259.501601629012</v>
      </c>
      <c r="BH67" s="132">
        <f t="shared" si="42"/>
        <v>14770.033252186822</v>
      </c>
      <c r="BI67" s="132">
        <f t="shared" si="42"/>
        <v>13534.219308021511</v>
      </c>
      <c r="BJ67" s="132">
        <f t="shared" si="42"/>
        <v>13492.425444044333</v>
      </c>
      <c r="BK67" s="132">
        <f t="shared" si="42"/>
        <v>13110.707035066082</v>
      </c>
      <c r="BL67" s="132">
        <f t="shared" si="42"/>
        <v>12279.431911980064</v>
      </c>
      <c r="BM67" s="132">
        <f t="shared" si="42"/>
        <v>12248.15532442274</v>
      </c>
      <c r="BN67" s="132">
        <f t="shared" si="42"/>
        <v>12147.341423150403</v>
      </c>
      <c r="BO67" s="132">
        <f t="shared" si="42"/>
        <v>10981.821821304002</v>
      </c>
      <c r="BP67" s="132">
        <f t="shared" si="42"/>
        <v>10993.507692137686</v>
      </c>
      <c r="BQ67" s="132">
        <f t="shared" si="42"/>
        <v>9914.160978451193</v>
      </c>
      <c r="BR67" s="132">
        <f t="shared" si="42"/>
        <v>9662.958849909923</v>
      </c>
      <c r="BS67" s="132">
        <f aca="true" t="shared" si="43" ref="BS67:DB67">SUM(BS65:BS66)</f>
        <v>8213.702627018585</v>
      </c>
      <c r="BT67" s="132">
        <f t="shared" si="43"/>
        <v>7531.046233718667</v>
      </c>
      <c r="BU67" s="132">
        <f t="shared" si="43"/>
        <v>7828.787746307272</v>
      </c>
      <c r="BV67" s="132">
        <f t="shared" si="43"/>
        <v>6459.873357740025</v>
      </c>
      <c r="BW67" s="132">
        <f t="shared" si="43"/>
        <v>6395.43866636591</v>
      </c>
      <c r="BX67" s="132">
        <f t="shared" si="43"/>
        <v>5839.665319372962</v>
      </c>
      <c r="BY67" s="132">
        <f t="shared" si="43"/>
        <v>5703.8784898556205</v>
      </c>
      <c r="BZ67" s="132">
        <f t="shared" si="43"/>
        <v>4602.438959888104</v>
      </c>
      <c r="CA67" s="132">
        <f t="shared" si="43"/>
        <v>4880.69060613584</v>
      </c>
      <c r="CB67" s="132">
        <f t="shared" si="43"/>
        <v>3823.588427380391</v>
      </c>
      <c r="CC67" s="132">
        <f t="shared" si="43"/>
        <v>4066.7885441547987</v>
      </c>
      <c r="CD67" s="132">
        <f t="shared" si="43"/>
        <v>3910.87512750673</v>
      </c>
      <c r="CE67" s="132">
        <f t="shared" si="43"/>
        <v>3493.9394041791693</v>
      </c>
      <c r="CF67" s="132">
        <f t="shared" si="43"/>
        <v>2624.6526688777785</v>
      </c>
      <c r="CG67" s="132">
        <f t="shared" si="43"/>
        <v>2376.5068182911828</v>
      </c>
      <c r="CH67" s="132">
        <f t="shared" si="43"/>
        <v>1975.549527399753</v>
      </c>
      <c r="CI67" s="132">
        <f t="shared" si="43"/>
        <v>2112.16683887445</v>
      </c>
      <c r="CJ67" s="132">
        <f t="shared" si="43"/>
        <v>1512.2224828037952</v>
      </c>
      <c r="CK67" s="132">
        <f t="shared" si="43"/>
        <v>1315.3149787784944</v>
      </c>
      <c r="CL67" s="132">
        <f t="shared" si="43"/>
        <v>941.4656995308881</v>
      </c>
      <c r="CM67" s="132">
        <f t="shared" si="43"/>
        <v>942.5191896244186</v>
      </c>
      <c r="CN67" s="132">
        <f t="shared" si="43"/>
        <v>716.4387362857092</v>
      </c>
      <c r="CO67" s="132">
        <f t="shared" si="43"/>
        <v>561.650099217326</v>
      </c>
      <c r="CP67" s="132">
        <f t="shared" si="43"/>
        <v>458.18023787410436</v>
      </c>
      <c r="CQ67" s="132">
        <f t="shared" si="43"/>
        <v>384.8088604498531</v>
      </c>
      <c r="CR67" s="132">
        <f t="shared" si="43"/>
        <v>217.02860734940083</v>
      </c>
      <c r="CS67" s="132">
        <f t="shared" si="43"/>
        <v>216.0299553221426</v>
      </c>
      <c r="CT67" s="132">
        <f t="shared" si="43"/>
        <v>157.75351824593685</v>
      </c>
      <c r="CU67" s="132">
        <f t="shared" si="43"/>
        <v>121.56441364412672</v>
      </c>
      <c r="CV67" s="132">
        <f t="shared" si="43"/>
        <v>72.34713429939924</v>
      </c>
      <c r="CW67" s="132">
        <f t="shared" si="43"/>
        <v>91.42571514322323</v>
      </c>
      <c r="CX67" s="132">
        <f t="shared" si="43"/>
        <v>48.23507873735099</v>
      </c>
      <c r="CY67" s="132">
        <f t="shared" si="43"/>
        <v>26.114843423191953</v>
      </c>
      <c r="CZ67" s="132">
        <f t="shared" si="43"/>
        <v>23.109747663705193</v>
      </c>
      <c r="DA67" s="132">
        <f t="shared" si="43"/>
        <v>24.113883497590663</v>
      </c>
      <c r="DB67" s="132">
        <f t="shared" si="43"/>
        <v>98.47294533584568</v>
      </c>
      <c r="DC67" s="132">
        <f>SUM(E67:DB67)</f>
        <v>1309707.9999999998</v>
      </c>
    </row>
    <row r="68" ht="9.75" customHeight="1"/>
    <row r="69" spans="2:112" s="42" customFormat="1" ht="20.25" customHeight="1">
      <c r="B69" s="240" t="s">
        <v>1097</v>
      </c>
      <c r="C69" s="241"/>
      <c r="D69" s="114" t="s">
        <v>1094</v>
      </c>
      <c r="E69" s="115" t="s">
        <v>1095</v>
      </c>
      <c r="F69" s="115">
        <v>1</v>
      </c>
      <c r="G69" s="115">
        <v>2</v>
      </c>
      <c r="H69" s="115">
        <v>3</v>
      </c>
      <c r="I69" s="115">
        <v>4</v>
      </c>
      <c r="J69" s="115">
        <v>5</v>
      </c>
      <c r="K69" s="115">
        <v>6</v>
      </c>
      <c r="L69" s="115">
        <v>7</v>
      </c>
      <c r="M69" s="115">
        <v>8</v>
      </c>
      <c r="N69" s="115">
        <v>9</v>
      </c>
      <c r="O69" s="115">
        <v>10</v>
      </c>
      <c r="P69" s="115">
        <v>11</v>
      </c>
      <c r="Q69" s="115">
        <v>12</v>
      </c>
      <c r="R69" s="115">
        <v>13</v>
      </c>
      <c r="S69" s="115">
        <v>14</v>
      </c>
      <c r="T69" s="115">
        <v>15</v>
      </c>
      <c r="U69" s="115">
        <v>16</v>
      </c>
      <c r="V69" s="115">
        <v>17</v>
      </c>
      <c r="W69" s="115">
        <v>18</v>
      </c>
      <c r="X69" s="115">
        <v>19</v>
      </c>
      <c r="Y69" s="115">
        <v>20</v>
      </c>
      <c r="Z69" s="115">
        <v>21</v>
      </c>
      <c r="AA69" s="115">
        <v>22</v>
      </c>
      <c r="AB69" s="115">
        <v>23</v>
      </c>
      <c r="AC69" s="115">
        <v>24</v>
      </c>
      <c r="AD69" s="115">
        <v>25</v>
      </c>
      <c r="AE69" s="115">
        <v>26</v>
      </c>
      <c r="AF69" s="115">
        <v>27</v>
      </c>
      <c r="AG69" s="115">
        <v>28</v>
      </c>
      <c r="AH69" s="115">
        <v>29</v>
      </c>
      <c r="AI69" s="115">
        <v>30</v>
      </c>
      <c r="AJ69" s="115">
        <v>31</v>
      </c>
      <c r="AK69" s="115">
        <v>32</v>
      </c>
      <c r="AL69" s="115">
        <v>33</v>
      </c>
      <c r="AM69" s="115">
        <v>34</v>
      </c>
      <c r="AN69" s="115">
        <v>35</v>
      </c>
      <c r="AO69" s="115">
        <v>36</v>
      </c>
      <c r="AP69" s="115">
        <v>37</v>
      </c>
      <c r="AQ69" s="115">
        <v>38</v>
      </c>
      <c r="AR69" s="115">
        <v>39</v>
      </c>
      <c r="AS69" s="115">
        <v>40</v>
      </c>
      <c r="AT69" s="115">
        <v>41</v>
      </c>
      <c r="AU69" s="115">
        <v>42</v>
      </c>
      <c r="AV69" s="115">
        <v>43</v>
      </c>
      <c r="AW69" s="115">
        <v>44</v>
      </c>
      <c r="AX69" s="115">
        <v>45</v>
      </c>
      <c r="AY69" s="115">
        <v>46</v>
      </c>
      <c r="AZ69" s="115">
        <v>47</v>
      </c>
      <c r="BA69" s="115">
        <v>48</v>
      </c>
      <c r="BB69" s="115">
        <v>49</v>
      </c>
      <c r="BC69" s="115">
        <v>50</v>
      </c>
      <c r="BD69" s="115">
        <v>51</v>
      </c>
      <c r="BE69" s="115">
        <v>52</v>
      </c>
      <c r="BF69" s="115">
        <v>53</v>
      </c>
      <c r="BG69" s="115">
        <v>54</v>
      </c>
      <c r="BH69" s="115">
        <v>55</v>
      </c>
      <c r="BI69" s="115">
        <v>56</v>
      </c>
      <c r="BJ69" s="115">
        <v>57</v>
      </c>
      <c r="BK69" s="115">
        <v>58</v>
      </c>
      <c r="BL69" s="115">
        <v>59</v>
      </c>
      <c r="BM69" s="115">
        <v>60</v>
      </c>
      <c r="BN69" s="115">
        <v>61</v>
      </c>
      <c r="BO69" s="115">
        <v>62</v>
      </c>
      <c r="BP69" s="115">
        <v>63</v>
      </c>
      <c r="BQ69" s="115">
        <v>64</v>
      </c>
      <c r="BR69" s="115">
        <v>65</v>
      </c>
      <c r="BS69" s="115">
        <v>66</v>
      </c>
      <c r="BT69" s="115">
        <v>67</v>
      </c>
      <c r="BU69" s="115">
        <v>68</v>
      </c>
      <c r="BV69" s="115">
        <v>69</v>
      </c>
      <c r="BW69" s="115">
        <v>70</v>
      </c>
      <c r="BX69" s="115">
        <v>71</v>
      </c>
      <c r="BY69" s="115">
        <v>72</v>
      </c>
      <c r="BZ69" s="115">
        <v>73</v>
      </c>
      <c r="CA69" s="115">
        <v>74</v>
      </c>
      <c r="CB69" s="115">
        <v>75</v>
      </c>
      <c r="CC69" s="115">
        <v>76</v>
      </c>
      <c r="CD69" s="115">
        <v>77</v>
      </c>
      <c r="CE69" s="115">
        <v>78</v>
      </c>
      <c r="CF69" s="115">
        <v>79</v>
      </c>
      <c r="CG69" s="115">
        <v>80</v>
      </c>
      <c r="CH69" s="115">
        <v>81</v>
      </c>
      <c r="CI69" s="115">
        <v>82</v>
      </c>
      <c r="CJ69" s="115">
        <v>83</v>
      </c>
      <c r="CK69" s="115">
        <v>84</v>
      </c>
      <c r="CL69" s="115">
        <v>85</v>
      </c>
      <c r="CM69" s="115">
        <v>86</v>
      </c>
      <c r="CN69" s="115">
        <v>87</v>
      </c>
      <c r="CO69" s="115">
        <v>88</v>
      </c>
      <c r="CP69" s="115">
        <v>89</v>
      </c>
      <c r="CQ69" s="115">
        <v>90</v>
      </c>
      <c r="CR69" s="115">
        <v>91</v>
      </c>
      <c r="CS69" s="115">
        <v>92</v>
      </c>
      <c r="CT69" s="115">
        <v>93</v>
      </c>
      <c r="CU69" s="115">
        <v>94</v>
      </c>
      <c r="CV69" s="115">
        <v>95</v>
      </c>
      <c r="CW69" s="115">
        <v>96</v>
      </c>
      <c r="CX69" s="115">
        <v>97</v>
      </c>
      <c r="CY69" s="115">
        <v>98</v>
      </c>
      <c r="CZ69" s="115">
        <v>99</v>
      </c>
      <c r="DA69" s="115">
        <v>100</v>
      </c>
      <c r="DB69" s="115" t="s">
        <v>1096</v>
      </c>
      <c r="DC69" s="115" t="s">
        <v>38</v>
      </c>
      <c r="DD69"/>
      <c r="DE69"/>
      <c r="DF69"/>
      <c r="DG69"/>
      <c r="DH69"/>
    </row>
    <row r="70" spans="2:112" s="42" customFormat="1" ht="20.25" customHeight="1">
      <c r="B70" s="242" t="s">
        <v>1098</v>
      </c>
      <c r="C70" s="243"/>
      <c r="D70" s="116" t="s">
        <v>36</v>
      </c>
      <c r="E70" s="109">
        <f>+E4+E55</f>
        <v>933.6446701614454</v>
      </c>
      <c r="F70" s="109">
        <f aca="true" t="shared" si="44" ref="F70:AA71">+F4+F55</f>
        <v>991.1264711972808</v>
      </c>
      <c r="G70" s="109">
        <f t="shared" si="44"/>
        <v>1017.3705372931331</v>
      </c>
      <c r="H70" s="109">
        <f t="shared" si="44"/>
        <v>1053.63248000849</v>
      </c>
      <c r="I70" s="109">
        <f t="shared" si="44"/>
        <v>1021.3923466279314</v>
      </c>
      <c r="J70" s="109">
        <f t="shared" si="44"/>
        <v>1083.9075171185134</v>
      </c>
      <c r="K70" s="109">
        <f t="shared" si="44"/>
        <v>1096.9982477619158</v>
      </c>
      <c r="L70" s="109">
        <f t="shared" si="44"/>
        <v>1129.270447020279</v>
      </c>
      <c r="M70" s="109">
        <f t="shared" si="44"/>
        <v>1049.6228862461887</v>
      </c>
      <c r="N70" s="109">
        <f t="shared" si="44"/>
        <v>1142.4192016330426</v>
      </c>
      <c r="O70" s="109">
        <f t="shared" si="44"/>
        <v>1192.8185548826789</v>
      </c>
      <c r="P70" s="109">
        <f t="shared" si="44"/>
        <v>1287.6074515781866</v>
      </c>
      <c r="Q70" s="109">
        <f t="shared" si="44"/>
        <v>1421.6761749367115</v>
      </c>
      <c r="R70" s="109">
        <f t="shared" si="44"/>
        <v>1533.6203661141594</v>
      </c>
      <c r="S70" s="109">
        <f t="shared" si="44"/>
        <v>1556.7992129189247</v>
      </c>
      <c r="T70" s="109">
        <f t="shared" si="44"/>
        <v>1596.0193099273542</v>
      </c>
      <c r="U70" s="109">
        <f t="shared" si="44"/>
        <v>1463.6337346248604</v>
      </c>
      <c r="V70" s="109">
        <f t="shared" si="44"/>
        <v>1510.5308341433656</v>
      </c>
      <c r="W70" s="109">
        <f t="shared" si="44"/>
        <v>1483.92706397892</v>
      </c>
      <c r="X70" s="109">
        <f t="shared" si="44"/>
        <v>1401.5285716747246</v>
      </c>
      <c r="Y70" s="109">
        <f t="shared" si="44"/>
        <v>1363.8823288613353</v>
      </c>
      <c r="Z70" s="109">
        <f t="shared" si="44"/>
        <v>1388.3826187556524</v>
      </c>
      <c r="AA70" s="109">
        <f t="shared" si="44"/>
        <v>1323.3020347313036</v>
      </c>
      <c r="AB70" s="109">
        <f>+AB4+AB55</f>
        <v>1350.685459317561</v>
      </c>
      <c r="AC70" s="109">
        <f aca="true" t="shared" si="45" ref="AC70:AT71">+AC4+AC55</f>
        <v>1429.061563846045</v>
      </c>
      <c r="AD70" s="109">
        <f t="shared" si="45"/>
        <v>1442.3061677254775</v>
      </c>
      <c r="AE70" s="109">
        <f t="shared" si="45"/>
        <v>1456.479993611785</v>
      </c>
      <c r="AF70" s="109">
        <f t="shared" si="45"/>
        <v>1496.1788000706006</v>
      </c>
      <c r="AG70" s="109">
        <f t="shared" si="45"/>
        <v>1384.182022793483</v>
      </c>
      <c r="AH70" s="109">
        <f t="shared" si="45"/>
        <v>1396.4178474399441</v>
      </c>
      <c r="AI70" s="109">
        <f t="shared" si="45"/>
        <v>1523.6035944144285</v>
      </c>
      <c r="AJ70" s="109">
        <f t="shared" si="45"/>
        <v>1456.45135301039</v>
      </c>
      <c r="AK70" s="109">
        <f t="shared" si="45"/>
        <v>1459.544518779227</v>
      </c>
      <c r="AL70" s="109">
        <f t="shared" si="45"/>
        <v>1500.1948232682244</v>
      </c>
      <c r="AM70" s="109">
        <f t="shared" si="45"/>
        <v>1440.2122343224808</v>
      </c>
      <c r="AN70" s="109">
        <f t="shared" si="45"/>
        <v>1555.1526097833723</v>
      </c>
      <c r="AO70" s="109">
        <f t="shared" si="45"/>
        <v>1721.018837116569</v>
      </c>
      <c r="AP70" s="109">
        <f t="shared" si="45"/>
        <v>1659.9097242432294</v>
      </c>
      <c r="AQ70" s="109">
        <f t="shared" si="45"/>
        <v>1635.6099185586777</v>
      </c>
      <c r="AR70" s="109">
        <f t="shared" si="45"/>
        <v>1838.1740729641256</v>
      </c>
      <c r="AS70" s="109">
        <f t="shared" si="45"/>
        <v>1722.1167204427697</v>
      </c>
      <c r="AT70" s="109">
        <f t="shared" si="45"/>
        <v>1581.6513644093698</v>
      </c>
      <c r="AU70" s="109">
        <f>+AU4+AU55</f>
        <v>1621.3215302667904</v>
      </c>
      <c r="AV70" s="109">
        <f aca="true" t="shared" si="46" ref="AV70:BL71">+AV4+AV55</f>
        <v>1583.796214437069</v>
      </c>
      <c r="AW70" s="109">
        <f t="shared" si="46"/>
        <v>1522.6839192746854</v>
      </c>
      <c r="AX70" s="109">
        <f t="shared" si="46"/>
        <v>1463.6941981166942</v>
      </c>
      <c r="AY70" s="109">
        <f t="shared" si="46"/>
        <v>1518.5978857180962</v>
      </c>
      <c r="AZ70" s="109">
        <f t="shared" si="46"/>
        <v>1432.173823349145</v>
      </c>
      <c r="BA70" s="109">
        <f t="shared" si="46"/>
        <v>1340.6072138549746</v>
      </c>
      <c r="BB70" s="109">
        <f t="shared" si="46"/>
        <v>1354.7746751631944</v>
      </c>
      <c r="BC70" s="109">
        <f t="shared" si="46"/>
        <v>1257.0249164203935</v>
      </c>
      <c r="BD70" s="109">
        <f t="shared" si="46"/>
        <v>1234.7012994442146</v>
      </c>
      <c r="BE70" s="109">
        <f t="shared" si="46"/>
        <v>1182.7825797841574</v>
      </c>
      <c r="BF70" s="109">
        <f t="shared" si="46"/>
        <v>1118.602577165288</v>
      </c>
      <c r="BG70" s="109">
        <f t="shared" si="46"/>
        <v>1178.7442805632263</v>
      </c>
      <c r="BH70" s="109">
        <f t="shared" si="46"/>
        <v>1060.6216352402685</v>
      </c>
      <c r="BI70" s="109">
        <f t="shared" si="46"/>
        <v>964.9912682128158</v>
      </c>
      <c r="BJ70" s="109">
        <f t="shared" si="46"/>
        <v>887.5730262926016</v>
      </c>
      <c r="BK70" s="109">
        <f t="shared" si="46"/>
        <v>863.0472780859335</v>
      </c>
      <c r="BL70" s="109">
        <f t="shared" si="46"/>
        <v>855.0088671125981</v>
      </c>
      <c r="BM70" s="109">
        <f>+BM4+BM55</f>
        <v>876.2792671286925</v>
      </c>
      <c r="BN70" s="109">
        <f aca="true" t="shared" si="47" ref="BN70:CG71">+BN4+BN55</f>
        <v>757.2808304088783</v>
      </c>
      <c r="BO70" s="109">
        <f t="shared" si="47"/>
        <v>720.9899804744153</v>
      </c>
      <c r="BP70" s="109">
        <f t="shared" si="47"/>
        <v>799.6383034280622</v>
      </c>
      <c r="BQ70" s="109">
        <f t="shared" si="47"/>
        <v>699.7807221676044</v>
      </c>
      <c r="BR70" s="109">
        <f t="shared" si="47"/>
        <v>657.447996551571</v>
      </c>
      <c r="BS70" s="109">
        <f t="shared" si="47"/>
        <v>532.4439803414741</v>
      </c>
      <c r="BT70" s="109">
        <f t="shared" si="47"/>
        <v>454.7630408230482</v>
      </c>
      <c r="BU70" s="109">
        <f t="shared" si="47"/>
        <v>465.8860080584749</v>
      </c>
      <c r="BV70" s="109">
        <f t="shared" si="47"/>
        <v>407.3640720950488</v>
      </c>
      <c r="BW70" s="109">
        <f t="shared" si="47"/>
        <v>367.0255071170185</v>
      </c>
      <c r="BX70" s="109">
        <f t="shared" si="47"/>
        <v>362.023607253244</v>
      </c>
      <c r="BY70" s="109">
        <f t="shared" si="47"/>
        <v>358.996070104952</v>
      </c>
      <c r="BZ70" s="109">
        <f t="shared" si="47"/>
        <v>265.20511192921515</v>
      </c>
      <c r="CA70" s="109">
        <f t="shared" si="47"/>
        <v>271.2321391688951</v>
      </c>
      <c r="CB70" s="109">
        <f t="shared" si="47"/>
        <v>203.67213708626417</v>
      </c>
      <c r="CC70" s="109">
        <f t="shared" si="47"/>
        <v>231.93519983553733</v>
      </c>
      <c r="CD70" s="109">
        <f t="shared" si="47"/>
        <v>212.74979905051003</v>
      </c>
      <c r="CE70" s="109">
        <f t="shared" si="47"/>
        <v>210.7424397974934</v>
      </c>
      <c r="CF70" s="109">
        <f t="shared" si="47"/>
        <v>136.11378483050996</v>
      </c>
      <c r="CG70" s="109">
        <f t="shared" si="47"/>
        <v>106.87178985787907</v>
      </c>
      <c r="CH70" s="109">
        <f>+CH4+CH55</f>
        <v>113.95199153036853</v>
      </c>
      <c r="CI70" s="109">
        <f aca="true" t="shared" si="48" ref="CI70:DB71">+CI4+CI55</f>
        <v>116.96962971740028</v>
      </c>
      <c r="CJ70" s="109">
        <f t="shared" si="48"/>
        <v>69.57561047003108</v>
      </c>
      <c r="CK70" s="109">
        <f t="shared" si="48"/>
        <v>70.58423957716951</v>
      </c>
      <c r="CL70" s="109">
        <f t="shared" si="48"/>
        <v>64.53081510746225</v>
      </c>
      <c r="CM70" s="109">
        <f t="shared" si="48"/>
        <v>52.43221530243122</v>
      </c>
      <c r="CN70" s="109">
        <f t="shared" si="48"/>
        <v>29.24034514575419</v>
      </c>
      <c r="CO70" s="109">
        <f t="shared" si="48"/>
        <v>31.26255284066116</v>
      </c>
      <c r="CP70" s="109">
        <f t="shared" si="48"/>
        <v>31.254303706277636</v>
      </c>
      <c r="CQ70" s="109">
        <f t="shared" si="48"/>
        <v>25.209128370953884</v>
      </c>
      <c r="CR70" s="109">
        <f t="shared" si="48"/>
        <v>9.077661964245854</v>
      </c>
      <c r="CS70" s="109">
        <f t="shared" si="48"/>
        <v>12.103549285661138</v>
      </c>
      <c r="CT70" s="109">
        <f t="shared" si="48"/>
        <v>9.074362310492443</v>
      </c>
      <c r="CU70" s="109">
        <f t="shared" si="48"/>
        <v>7.058753923092292</v>
      </c>
      <c r="CV70" s="109">
        <f t="shared" si="48"/>
        <v>5.043145535692141</v>
      </c>
      <c r="CW70" s="109">
        <f t="shared" si="48"/>
        <v>8.06738303023072</v>
      </c>
      <c r="CX70" s="109">
        <f t="shared" si="48"/>
        <v>4.034516428553713</v>
      </c>
      <c r="CY70" s="109">
        <f t="shared" si="48"/>
        <v>2.0172582142768567</v>
      </c>
      <c r="CZ70" s="109">
        <f t="shared" si="48"/>
        <v>3.0258873214152846</v>
      </c>
      <c r="DA70" s="109">
        <f t="shared" si="48"/>
        <v>4.034516428553713</v>
      </c>
      <c r="DB70" s="109">
        <f>+DB5+DB55</f>
        <v>42.18734964509724</v>
      </c>
      <c r="DC70" s="109">
        <f>+DC5+DC55</f>
        <v>92970</v>
      </c>
      <c r="DD70"/>
      <c r="DE70"/>
      <c r="DF70"/>
      <c r="DG70"/>
      <c r="DH70"/>
    </row>
    <row r="71" spans="2:112" s="42" customFormat="1" ht="20.25" customHeight="1">
      <c r="B71" s="244" t="s">
        <v>103</v>
      </c>
      <c r="C71" s="245"/>
      <c r="D71" s="108" t="s">
        <v>37</v>
      </c>
      <c r="E71" s="109">
        <f>+E5+E56</f>
        <v>851.9181046866723</v>
      </c>
      <c r="F71" s="109">
        <f t="shared" si="44"/>
        <v>919.2262618126572</v>
      </c>
      <c r="G71" s="109">
        <f t="shared" si="44"/>
        <v>918.2406281540999</v>
      </c>
      <c r="H71" s="109">
        <f t="shared" si="44"/>
        <v>1030.7483938776127</v>
      </c>
      <c r="I71" s="109">
        <f t="shared" si="44"/>
        <v>990.528468518924</v>
      </c>
      <c r="J71" s="109">
        <f t="shared" si="44"/>
        <v>998.5993038049685</v>
      </c>
      <c r="K71" s="109">
        <f t="shared" si="44"/>
        <v>1032.7165390767843</v>
      </c>
      <c r="L71" s="109">
        <f t="shared" si="44"/>
        <v>1053.8285265338845</v>
      </c>
      <c r="M71" s="109">
        <f t="shared" si="44"/>
        <v>1005.5845976582913</v>
      </c>
      <c r="N71" s="109">
        <f t="shared" si="44"/>
        <v>973.4214580549052</v>
      </c>
      <c r="O71" s="109">
        <f t="shared" si="44"/>
        <v>1194.461672629304</v>
      </c>
      <c r="P71" s="109">
        <f t="shared" si="44"/>
        <v>1249.675284768507</v>
      </c>
      <c r="Q71" s="109">
        <f t="shared" si="44"/>
        <v>1359.1964893958932</v>
      </c>
      <c r="R71" s="109">
        <f t="shared" si="44"/>
        <v>1454.6237826578995</v>
      </c>
      <c r="S71" s="109">
        <f t="shared" si="44"/>
        <v>1566.122498838285</v>
      </c>
      <c r="T71" s="109">
        <f t="shared" si="44"/>
        <v>1500.487993402081</v>
      </c>
      <c r="U71" s="109">
        <f t="shared" si="44"/>
        <v>1479.3295408313636</v>
      </c>
      <c r="V71" s="109">
        <f t="shared" si="44"/>
        <v>1437.7133157214141</v>
      </c>
      <c r="W71" s="109">
        <f t="shared" si="44"/>
        <v>1330.5505082766413</v>
      </c>
      <c r="X71" s="109">
        <f t="shared" si="44"/>
        <v>1351.8137441304405</v>
      </c>
      <c r="Y71" s="109">
        <f t="shared" si="44"/>
        <v>1315.4335856088762</v>
      </c>
      <c r="Z71" s="109">
        <f t="shared" si="44"/>
        <v>1222.3539596505877</v>
      </c>
      <c r="AA71" s="109">
        <f t="shared" si="44"/>
        <v>1200.0083332340769</v>
      </c>
      <c r="AB71" s="109">
        <f>+AB5+AB56</f>
        <v>1342.7533204060674</v>
      </c>
      <c r="AC71" s="109">
        <f t="shared" si="45"/>
        <v>1413.6632061730184</v>
      </c>
      <c r="AD71" s="109">
        <f t="shared" si="45"/>
        <v>1319.5311277328985</v>
      </c>
      <c r="AE71" s="109">
        <f t="shared" si="45"/>
        <v>1315.4448123892062</v>
      </c>
      <c r="AF71" s="109">
        <f t="shared" si="45"/>
        <v>1379.092314066421</v>
      </c>
      <c r="AG71" s="109">
        <f t="shared" si="45"/>
        <v>1474.3105253293622</v>
      </c>
      <c r="AH71" s="109">
        <f t="shared" si="45"/>
        <v>1429.806385501844</v>
      </c>
      <c r="AI71" s="109">
        <f t="shared" si="45"/>
        <v>1428.8250359621043</v>
      </c>
      <c r="AJ71" s="109">
        <f t="shared" si="45"/>
        <v>1493.52124786104</v>
      </c>
      <c r="AK71" s="109">
        <f t="shared" si="45"/>
        <v>1429.7390248198628</v>
      </c>
      <c r="AL71" s="109">
        <f t="shared" si="45"/>
        <v>1453.095938856994</v>
      </c>
      <c r="AM71" s="109">
        <f t="shared" si="45"/>
        <v>1485.3598439539853</v>
      </c>
      <c r="AN71" s="109">
        <f t="shared" si="45"/>
        <v>1557.2697905612265</v>
      </c>
      <c r="AO71" s="109">
        <f t="shared" si="45"/>
        <v>1654.4544431637576</v>
      </c>
      <c r="AP71" s="109">
        <f t="shared" si="45"/>
        <v>1761.6846112905116</v>
      </c>
      <c r="AQ71" s="109">
        <f t="shared" si="45"/>
        <v>1703.0748364158487</v>
      </c>
      <c r="AR71" s="109">
        <f t="shared" si="45"/>
        <v>1762.6547340499212</v>
      </c>
      <c r="AS71" s="109">
        <f t="shared" si="45"/>
        <v>1699.9361902709054</v>
      </c>
      <c r="AT71" s="109">
        <f t="shared" si="45"/>
        <v>1733.3199085317092</v>
      </c>
      <c r="AU71" s="109">
        <f>+AU5+AU56</f>
        <v>1739.3913765155417</v>
      </c>
      <c r="AV71" s="109">
        <f t="shared" si="46"/>
        <v>1657.3984917829773</v>
      </c>
      <c r="AW71" s="109">
        <f t="shared" si="46"/>
        <v>1607.882820973678</v>
      </c>
      <c r="AX71" s="109">
        <f t="shared" si="46"/>
        <v>1631.1499207681672</v>
      </c>
      <c r="AY71" s="109">
        <f t="shared" si="46"/>
        <v>1593.61252648169</v>
      </c>
      <c r="AZ71" s="109">
        <f t="shared" si="46"/>
        <v>1467.0593680199563</v>
      </c>
      <c r="BA71" s="109">
        <f t="shared" si="46"/>
        <v>1460.0290040570444</v>
      </c>
      <c r="BB71" s="109">
        <f t="shared" si="46"/>
        <v>1437.7208002416342</v>
      </c>
      <c r="BC71" s="109">
        <f t="shared" si="46"/>
        <v>1333.5694020980623</v>
      </c>
      <c r="BD71" s="109">
        <f t="shared" si="46"/>
        <v>1362.8967430960543</v>
      </c>
      <c r="BE71" s="109">
        <f t="shared" si="46"/>
        <v>1175.666327397096</v>
      </c>
      <c r="BF71" s="109">
        <f t="shared" si="46"/>
        <v>1261.6631977509314</v>
      </c>
      <c r="BG71" s="109">
        <f t="shared" si="46"/>
        <v>1205.1508433197105</v>
      </c>
      <c r="BH71" s="109">
        <f t="shared" si="46"/>
        <v>1208.151025840581</v>
      </c>
      <c r="BI71" s="109">
        <f t="shared" si="46"/>
        <v>1043.1651955351617</v>
      </c>
      <c r="BJ71" s="109">
        <f t="shared" si="46"/>
        <v>1049.3077664610855</v>
      </c>
      <c r="BK71" s="109">
        <f t="shared" si="46"/>
        <v>943.9804212520503</v>
      </c>
      <c r="BL71" s="109">
        <f t="shared" si="46"/>
        <v>945.0291314737713</v>
      </c>
      <c r="BM71" s="109">
        <f>+BM5+BM56</f>
        <v>923.3574906297631</v>
      </c>
      <c r="BN71" s="109">
        <f t="shared" si="47"/>
        <v>968.597627272795</v>
      </c>
      <c r="BO71" s="109">
        <f t="shared" si="47"/>
        <v>859.0956483845382</v>
      </c>
      <c r="BP71" s="109">
        <f t="shared" si="47"/>
        <v>890.2457517295717</v>
      </c>
      <c r="BQ71" s="109">
        <f t="shared" si="47"/>
        <v>790.741094043158</v>
      </c>
      <c r="BR71" s="109">
        <f t="shared" si="47"/>
        <v>780.7004274728442</v>
      </c>
      <c r="BS71" s="109">
        <f t="shared" si="47"/>
        <v>617.9186858068275</v>
      </c>
      <c r="BT71" s="109">
        <f t="shared" si="47"/>
        <v>552.6011565112109</v>
      </c>
      <c r="BU71" s="109">
        <f t="shared" si="47"/>
        <v>646.055407034354</v>
      </c>
      <c r="BV71" s="109">
        <f t="shared" si="47"/>
        <v>523.4836175061055</v>
      </c>
      <c r="BW71" s="109">
        <f t="shared" si="47"/>
        <v>512.4128770576781</v>
      </c>
      <c r="BX71" s="109">
        <f t="shared" si="47"/>
        <v>440.0739740413188</v>
      </c>
      <c r="BY71" s="109">
        <f t="shared" si="47"/>
        <v>464.20270366560965</v>
      </c>
      <c r="BZ71" s="109">
        <f t="shared" si="47"/>
        <v>393.8530196207079</v>
      </c>
      <c r="CA71" s="109">
        <f t="shared" si="47"/>
        <v>405.9676256553987</v>
      </c>
      <c r="CB71" s="109">
        <f t="shared" si="47"/>
        <v>317.5376489054552</v>
      </c>
      <c r="CC71" s="109">
        <f t="shared" si="47"/>
        <v>354.67314136105347</v>
      </c>
      <c r="CD71" s="109">
        <f t="shared" si="47"/>
        <v>304.44616558122823</v>
      </c>
      <c r="CE71" s="109">
        <f t="shared" si="47"/>
        <v>292.400518087286</v>
      </c>
      <c r="CF71" s="109">
        <f t="shared" si="47"/>
        <v>242.1636910873538</v>
      </c>
      <c r="CG71" s="109">
        <f t="shared" si="47"/>
        <v>189.91006169966482</v>
      </c>
      <c r="CH71" s="109">
        <f>+CH5+CH56</f>
        <v>168.810476145052</v>
      </c>
      <c r="CI71" s="109">
        <f t="shared" si="48"/>
        <v>174.84315111213007</v>
      </c>
      <c r="CJ71" s="109">
        <f t="shared" si="48"/>
        <v>131.62178710087636</v>
      </c>
      <c r="CK71" s="109">
        <f t="shared" si="48"/>
        <v>133.64647046471876</v>
      </c>
      <c r="CL71" s="109">
        <f t="shared" si="48"/>
        <v>83.38797078055134</v>
      </c>
      <c r="CM71" s="109">
        <f t="shared" si="48"/>
        <v>85.41462438841515</v>
      </c>
      <c r="CN71" s="109">
        <f t="shared" si="48"/>
        <v>65.31161856355244</v>
      </c>
      <c r="CO71" s="109">
        <f t="shared" si="48"/>
        <v>70.33786258077346</v>
      </c>
      <c r="CP71" s="109">
        <f t="shared" si="48"/>
        <v>49.24024727018207</v>
      </c>
      <c r="CQ71" s="109">
        <f t="shared" si="48"/>
        <v>46.21898417658956</v>
      </c>
      <c r="CR71" s="109">
        <f t="shared" si="48"/>
        <v>24.112967672119733</v>
      </c>
      <c r="CS71" s="109">
        <f t="shared" si="48"/>
        <v>29.13724144531937</v>
      </c>
      <c r="CT71" s="109">
        <f t="shared" si="48"/>
        <v>17.087653463334362</v>
      </c>
      <c r="CU71" s="109">
        <f t="shared" si="48"/>
        <v>13.063899907927599</v>
      </c>
      <c r="CV71" s="109">
        <f t="shared" si="48"/>
        <v>8.039626134727968</v>
      </c>
      <c r="CW71" s="109">
        <f t="shared" si="48"/>
        <v>13.059959419884821</v>
      </c>
      <c r="CX71" s="109">
        <f t="shared" si="48"/>
        <v>9.044086840563615</v>
      </c>
      <c r="CY71" s="109">
        <f t="shared" si="48"/>
        <v>6.026764235013892</v>
      </c>
      <c r="CZ71" s="109">
        <f t="shared" si="48"/>
        <v>1.0064309498570374</v>
      </c>
      <c r="DA71" s="109">
        <f t="shared" si="48"/>
        <v>4.017842823342595</v>
      </c>
      <c r="DB71" s="109">
        <f t="shared" si="48"/>
        <v>42.18734964509724</v>
      </c>
      <c r="DC71" s="109">
        <f>+DC6+DC56</f>
        <v>169436.00000000003</v>
      </c>
      <c r="DD71"/>
      <c r="DE71"/>
      <c r="DF71"/>
      <c r="DG71"/>
      <c r="DH71"/>
    </row>
    <row r="72" spans="2:112" s="42" customFormat="1" ht="20.25" customHeight="1">
      <c r="B72" s="246" t="s">
        <v>1145</v>
      </c>
      <c r="C72" s="247"/>
      <c r="D72" s="116" t="s">
        <v>38</v>
      </c>
      <c r="E72" s="109">
        <f>SUM(E70:E71)</f>
        <v>1785.562774848118</v>
      </c>
      <c r="F72" s="109">
        <f aca="true" t="shared" si="49" ref="F72:BQ72">SUM(F70:F71)</f>
        <v>1910.352733009938</v>
      </c>
      <c r="G72" s="109">
        <f t="shared" si="49"/>
        <v>1935.611165447233</v>
      </c>
      <c r="H72" s="109">
        <f t="shared" si="49"/>
        <v>2084.3808738861026</v>
      </c>
      <c r="I72" s="109">
        <f t="shared" si="49"/>
        <v>2011.9208151468554</v>
      </c>
      <c r="J72" s="109">
        <f t="shared" si="49"/>
        <v>2082.506820923482</v>
      </c>
      <c r="K72" s="109">
        <f t="shared" si="49"/>
        <v>2129.7147868387</v>
      </c>
      <c r="L72" s="109">
        <f t="shared" si="49"/>
        <v>2183.0989735541634</v>
      </c>
      <c r="M72" s="109">
        <f t="shared" si="49"/>
        <v>2055.20748390448</v>
      </c>
      <c r="N72" s="109">
        <f t="shared" si="49"/>
        <v>2115.8406596879477</v>
      </c>
      <c r="O72" s="109">
        <f t="shared" si="49"/>
        <v>2387.280227511983</v>
      </c>
      <c r="P72" s="109">
        <f t="shared" si="49"/>
        <v>2537.2827363466936</v>
      </c>
      <c r="Q72" s="109">
        <f t="shared" si="49"/>
        <v>2780.8726643326045</v>
      </c>
      <c r="R72" s="109">
        <f t="shared" si="49"/>
        <v>2988.244148772059</v>
      </c>
      <c r="S72" s="109">
        <f t="shared" si="49"/>
        <v>3122.92171175721</v>
      </c>
      <c r="T72" s="109">
        <f t="shared" si="49"/>
        <v>3096.507303329435</v>
      </c>
      <c r="U72" s="109">
        <f t="shared" si="49"/>
        <v>2942.963275456224</v>
      </c>
      <c r="V72" s="109">
        <f t="shared" si="49"/>
        <v>2948.2441498647795</v>
      </c>
      <c r="W72" s="109">
        <f t="shared" si="49"/>
        <v>2814.4775722555614</v>
      </c>
      <c r="X72" s="109">
        <f t="shared" si="49"/>
        <v>2753.342315805165</v>
      </c>
      <c r="Y72" s="109">
        <f t="shared" si="49"/>
        <v>2679.3159144702113</v>
      </c>
      <c r="Z72" s="109">
        <f t="shared" si="49"/>
        <v>2610.7365784062404</v>
      </c>
      <c r="AA72" s="109">
        <f t="shared" si="49"/>
        <v>2523.3103679653805</v>
      </c>
      <c r="AB72" s="109">
        <f t="shared" si="49"/>
        <v>2693.4387797236286</v>
      </c>
      <c r="AC72" s="109">
        <f t="shared" si="49"/>
        <v>2842.7247700190633</v>
      </c>
      <c r="AD72" s="109">
        <f t="shared" si="49"/>
        <v>2761.837295458376</v>
      </c>
      <c r="AE72" s="109">
        <f t="shared" si="49"/>
        <v>2771.9248060009913</v>
      </c>
      <c r="AF72" s="109">
        <f t="shared" si="49"/>
        <v>2875.271114137022</v>
      </c>
      <c r="AG72" s="109">
        <f t="shared" si="49"/>
        <v>2858.492548122845</v>
      </c>
      <c r="AH72" s="109">
        <f t="shared" si="49"/>
        <v>2826.224232941788</v>
      </c>
      <c r="AI72" s="109">
        <f t="shared" si="49"/>
        <v>2952.428630376533</v>
      </c>
      <c r="AJ72" s="109">
        <f t="shared" si="49"/>
        <v>2949.9726008714297</v>
      </c>
      <c r="AK72" s="109">
        <f t="shared" si="49"/>
        <v>2889.28354359909</v>
      </c>
      <c r="AL72" s="109">
        <f t="shared" si="49"/>
        <v>2953.2907621252184</v>
      </c>
      <c r="AM72" s="109">
        <f t="shared" si="49"/>
        <v>2925.572078276466</v>
      </c>
      <c r="AN72" s="109">
        <f t="shared" si="49"/>
        <v>3112.422400344599</v>
      </c>
      <c r="AO72" s="109">
        <f t="shared" si="49"/>
        <v>3375.4732802803264</v>
      </c>
      <c r="AP72" s="109">
        <f t="shared" si="49"/>
        <v>3421.5943355337413</v>
      </c>
      <c r="AQ72" s="109">
        <f t="shared" si="49"/>
        <v>3338.684754974526</v>
      </c>
      <c r="AR72" s="109">
        <f t="shared" si="49"/>
        <v>3600.828807014047</v>
      </c>
      <c r="AS72" s="109">
        <f t="shared" si="49"/>
        <v>3422.0529107136754</v>
      </c>
      <c r="AT72" s="109">
        <f t="shared" si="49"/>
        <v>3314.971272941079</v>
      </c>
      <c r="AU72" s="109">
        <f t="shared" si="49"/>
        <v>3360.712906782332</v>
      </c>
      <c r="AV72" s="109">
        <f t="shared" si="49"/>
        <v>3241.194706220046</v>
      </c>
      <c r="AW72" s="109">
        <f t="shared" si="49"/>
        <v>3130.566740248363</v>
      </c>
      <c r="AX72" s="109">
        <f t="shared" si="49"/>
        <v>3094.8441188848615</v>
      </c>
      <c r="AY72" s="109">
        <f t="shared" si="49"/>
        <v>3112.2104121997863</v>
      </c>
      <c r="AZ72" s="109">
        <f t="shared" si="49"/>
        <v>2899.2331913691014</v>
      </c>
      <c r="BA72" s="109">
        <f t="shared" si="49"/>
        <v>2800.6362179120188</v>
      </c>
      <c r="BB72" s="109">
        <f t="shared" si="49"/>
        <v>2792.4954754048285</v>
      </c>
      <c r="BC72" s="109">
        <f t="shared" si="49"/>
        <v>2590.594318518456</v>
      </c>
      <c r="BD72" s="109">
        <f t="shared" si="49"/>
        <v>2597.5980425402686</v>
      </c>
      <c r="BE72" s="109">
        <f t="shared" si="49"/>
        <v>2358.448907181253</v>
      </c>
      <c r="BF72" s="109">
        <f t="shared" si="49"/>
        <v>2380.2657749162195</v>
      </c>
      <c r="BG72" s="109">
        <f t="shared" si="49"/>
        <v>2383.895123882937</v>
      </c>
      <c r="BH72" s="109">
        <f t="shared" si="49"/>
        <v>2268.7726610808495</v>
      </c>
      <c r="BI72" s="109">
        <f t="shared" si="49"/>
        <v>2008.1564637479776</v>
      </c>
      <c r="BJ72" s="109">
        <f t="shared" si="49"/>
        <v>1936.8807927536873</v>
      </c>
      <c r="BK72" s="109">
        <f t="shared" si="49"/>
        <v>1807.027699337984</v>
      </c>
      <c r="BL72" s="109">
        <f t="shared" si="49"/>
        <v>1800.0379985863692</v>
      </c>
      <c r="BM72" s="109">
        <f t="shared" si="49"/>
        <v>1799.6367577584556</v>
      </c>
      <c r="BN72" s="109">
        <f t="shared" si="49"/>
        <v>1725.8784576816734</v>
      </c>
      <c r="BO72" s="109">
        <f t="shared" si="49"/>
        <v>1580.0856288589534</v>
      </c>
      <c r="BP72" s="109">
        <f t="shared" si="49"/>
        <v>1689.8840551576338</v>
      </c>
      <c r="BQ72" s="109">
        <f t="shared" si="49"/>
        <v>1490.5218162107624</v>
      </c>
      <c r="BR72" s="109">
        <f aca="true" t="shared" si="50" ref="BR72:DC72">SUM(BR70:BR71)</f>
        <v>1438.1484240244154</v>
      </c>
      <c r="BS72" s="109">
        <f t="shared" si="50"/>
        <v>1150.3626661483017</v>
      </c>
      <c r="BT72" s="109">
        <f t="shared" si="50"/>
        <v>1007.3641973342591</v>
      </c>
      <c r="BU72" s="109">
        <f t="shared" si="50"/>
        <v>1111.9414150928287</v>
      </c>
      <c r="BV72" s="109">
        <f t="shared" si="50"/>
        <v>930.8476896011543</v>
      </c>
      <c r="BW72" s="109">
        <f t="shared" si="50"/>
        <v>879.4383841746966</v>
      </c>
      <c r="BX72" s="109">
        <f t="shared" si="50"/>
        <v>802.0975812945628</v>
      </c>
      <c r="BY72" s="109">
        <f t="shared" si="50"/>
        <v>823.1987737705617</v>
      </c>
      <c r="BZ72" s="109">
        <f t="shared" si="50"/>
        <v>659.058131549923</v>
      </c>
      <c r="CA72" s="109">
        <f t="shared" si="50"/>
        <v>677.1997648242939</v>
      </c>
      <c r="CB72" s="109">
        <f t="shared" si="50"/>
        <v>521.2097859917194</v>
      </c>
      <c r="CC72" s="109">
        <f t="shared" si="50"/>
        <v>586.6083411965908</v>
      </c>
      <c r="CD72" s="109">
        <f t="shared" si="50"/>
        <v>517.1959646317382</v>
      </c>
      <c r="CE72" s="109">
        <f t="shared" si="50"/>
        <v>503.14295788477943</v>
      </c>
      <c r="CF72" s="109">
        <f t="shared" si="50"/>
        <v>378.27747591786374</v>
      </c>
      <c r="CG72" s="109">
        <f t="shared" si="50"/>
        <v>296.78185155754386</v>
      </c>
      <c r="CH72" s="109">
        <f t="shared" si="50"/>
        <v>282.76246767542057</v>
      </c>
      <c r="CI72" s="109">
        <f t="shared" si="50"/>
        <v>291.81278082953037</v>
      </c>
      <c r="CJ72" s="109">
        <f t="shared" si="50"/>
        <v>201.19739757090744</v>
      </c>
      <c r="CK72" s="109">
        <f t="shared" si="50"/>
        <v>204.23071004188827</v>
      </c>
      <c r="CL72" s="109">
        <f t="shared" si="50"/>
        <v>147.9187858880136</v>
      </c>
      <c r="CM72" s="109">
        <f t="shared" si="50"/>
        <v>137.84683969084637</v>
      </c>
      <c r="CN72" s="109">
        <f t="shared" si="50"/>
        <v>94.55196370930663</v>
      </c>
      <c r="CO72" s="109">
        <f t="shared" si="50"/>
        <v>101.60041542143462</v>
      </c>
      <c r="CP72" s="109">
        <f t="shared" si="50"/>
        <v>80.4945509764597</v>
      </c>
      <c r="CQ72" s="109">
        <f t="shared" si="50"/>
        <v>71.42811254754344</v>
      </c>
      <c r="CR72" s="109">
        <f t="shared" si="50"/>
        <v>33.190629636365585</v>
      </c>
      <c r="CS72" s="109">
        <f t="shared" si="50"/>
        <v>41.24079073098051</v>
      </c>
      <c r="CT72" s="109">
        <f t="shared" si="50"/>
        <v>26.162015773826806</v>
      </c>
      <c r="CU72" s="109">
        <f t="shared" si="50"/>
        <v>20.12265383101989</v>
      </c>
      <c r="CV72" s="109">
        <f t="shared" si="50"/>
        <v>13.082771670420108</v>
      </c>
      <c r="CW72" s="109">
        <f t="shared" si="50"/>
        <v>21.127342450115542</v>
      </c>
      <c r="CX72" s="109">
        <f t="shared" si="50"/>
        <v>13.078603269117329</v>
      </c>
      <c r="CY72" s="109">
        <f t="shared" si="50"/>
        <v>8.044022449290749</v>
      </c>
      <c r="CZ72" s="109">
        <f t="shared" si="50"/>
        <v>4.032318271272322</v>
      </c>
      <c r="DA72" s="109">
        <f t="shared" si="50"/>
        <v>8.05235925189631</v>
      </c>
      <c r="DB72" s="109">
        <f t="shared" si="50"/>
        <v>84.37469929019449</v>
      </c>
      <c r="DC72" s="109">
        <f t="shared" si="50"/>
        <v>262406</v>
      </c>
      <c r="DD72"/>
      <c r="DE72"/>
      <c r="DF72"/>
      <c r="DG72"/>
      <c r="DH72"/>
    </row>
    <row r="73" spans="2:112" s="42" customFormat="1" ht="20.25" customHeight="1">
      <c r="B73" s="242" t="s">
        <v>1099</v>
      </c>
      <c r="C73" s="243"/>
      <c r="D73" s="114" t="s">
        <v>36</v>
      </c>
      <c r="E73" s="109">
        <f>+E19+E58</f>
        <v>495.81386761143693</v>
      </c>
      <c r="F73" s="109">
        <f aca="true" t="shared" si="51" ref="F73:AA74">+F19+F58</f>
        <v>505.8592346624734</v>
      </c>
      <c r="G73" s="109">
        <f t="shared" si="51"/>
        <v>501.84629439265836</v>
      </c>
      <c r="H73" s="109">
        <f t="shared" si="51"/>
        <v>586.9809585875714</v>
      </c>
      <c r="I73" s="109">
        <f t="shared" si="51"/>
        <v>543.9222918938221</v>
      </c>
      <c r="J73" s="109">
        <f t="shared" si="51"/>
        <v>605.0188842544011</v>
      </c>
      <c r="K73" s="109">
        <f t="shared" si="51"/>
        <v>588.9962798584982</v>
      </c>
      <c r="L73" s="109">
        <f t="shared" si="51"/>
        <v>575.9654180653881</v>
      </c>
      <c r="M73" s="109">
        <f t="shared" si="51"/>
        <v>609.0276592837365</v>
      </c>
      <c r="N73" s="109">
        <f t="shared" si="51"/>
        <v>593.000889647354</v>
      </c>
      <c r="O73" s="109">
        <f t="shared" si="51"/>
        <v>589.9976926332421</v>
      </c>
      <c r="P73" s="109">
        <f t="shared" si="51"/>
        <v>648.0931705999491</v>
      </c>
      <c r="Q73" s="109">
        <f t="shared" si="51"/>
        <v>764.3039114256411</v>
      </c>
      <c r="R73" s="109">
        <f t="shared" si="51"/>
        <v>833.3993102627328</v>
      </c>
      <c r="S73" s="109">
        <f t="shared" si="51"/>
        <v>816.3700865414863</v>
      </c>
      <c r="T73" s="109">
        <f t="shared" si="51"/>
        <v>822.7167194528058</v>
      </c>
      <c r="U73" s="109">
        <f t="shared" si="51"/>
        <v>846.1473446048801</v>
      </c>
      <c r="V73" s="109">
        <f t="shared" si="51"/>
        <v>806.4277120373025</v>
      </c>
      <c r="W73" s="109">
        <f t="shared" si="51"/>
        <v>830.8586489710528</v>
      </c>
      <c r="X73" s="109">
        <f t="shared" si="51"/>
        <v>835.9524496700185</v>
      </c>
      <c r="Y73" s="109">
        <f t="shared" si="51"/>
        <v>767.743571841299</v>
      </c>
      <c r="Z73" s="109">
        <f t="shared" si="51"/>
        <v>672.0311734592531</v>
      </c>
      <c r="AA73" s="109">
        <f t="shared" si="51"/>
        <v>644.5328012849363</v>
      </c>
      <c r="AB73" s="109">
        <f>+AB19+AB58</f>
        <v>706.643276317173</v>
      </c>
      <c r="AC73" s="109">
        <f aca="true" t="shared" si="52" ref="AC73:AT74">+AC19+AC58</f>
        <v>823.7363376557672</v>
      </c>
      <c r="AD73" s="109">
        <f t="shared" si="52"/>
        <v>775.8842142647934</v>
      </c>
      <c r="AE73" s="109">
        <f t="shared" si="52"/>
        <v>839.0125913736551</v>
      </c>
      <c r="AF73" s="109">
        <f t="shared" si="52"/>
        <v>790.1374175270469</v>
      </c>
      <c r="AG73" s="109">
        <f t="shared" si="52"/>
        <v>770.7929877553324</v>
      </c>
      <c r="AH73" s="109">
        <f t="shared" si="52"/>
        <v>819.6634422545153</v>
      </c>
      <c r="AI73" s="109">
        <f t="shared" si="52"/>
        <v>902.1375362298436</v>
      </c>
      <c r="AJ73" s="109">
        <f t="shared" si="52"/>
        <v>944.9048685851183</v>
      </c>
      <c r="AK73" s="109">
        <f t="shared" si="52"/>
        <v>861.4227402595998</v>
      </c>
      <c r="AL73" s="109">
        <f t="shared" si="52"/>
        <v>855.3080342629202</v>
      </c>
      <c r="AM73" s="109">
        <f t="shared" si="52"/>
        <v>855.3050310418314</v>
      </c>
      <c r="AN73" s="109">
        <f t="shared" si="52"/>
        <v>952.0327573109973</v>
      </c>
      <c r="AO73" s="109">
        <f t="shared" si="52"/>
        <v>972.3925149698321</v>
      </c>
      <c r="AP73" s="109">
        <f t="shared" si="52"/>
        <v>964.2604531780199</v>
      </c>
      <c r="AQ73" s="109">
        <f t="shared" si="52"/>
        <v>994.8013767610244</v>
      </c>
      <c r="AR73" s="109">
        <f t="shared" si="52"/>
        <v>1025.3500229125427</v>
      </c>
      <c r="AS73" s="109">
        <f t="shared" si="52"/>
        <v>964.2570209253469</v>
      </c>
      <c r="AT73" s="109">
        <f t="shared" si="52"/>
        <v>904.18235004636</v>
      </c>
      <c r="AU73" s="109">
        <f>+AU19+AU58</f>
        <v>969.344815182135</v>
      </c>
      <c r="AV73" s="109">
        <f aca="true" t="shared" si="53" ref="AV73:BL74">+AV19+AV58</f>
        <v>865.4840518080805</v>
      </c>
      <c r="AW73" s="109">
        <f t="shared" si="53"/>
        <v>808.4768161696602</v>
      </c>
      <c r="AX73" s="109">
        <f t="shared" si="53"/>
        <v>801.3459242226922</v>
      </c>
      <c r="AY73" s="109">
        <f t="shared" si="53"/>
        <v>766.7235246067534</v>
      </c>
      <c r="AZ73" s="109">
        <f t="shared" si="53"/>
        <v>738.2085374505641</v>
      </c>
      <c r="BA73" s="109">
        <f t="shared" si="53"/>
        <v>695.4476405690514</v>
      </c>
      <c r="BB73" s="109">
        <f t="shared" si="53"/>
        <v>610.9368843773049</v>
      </c>
      <c r="BC73" s="109">
        <f t="shared" si="53"/>
        <v>639.4432909018117</v>
      </c>
      <c r="BD73" s="109">
        <f t="shared" si="53"/>
        <v>594.6513092144745</v>
      </c>
      <c r="BE73" s="109">
        <f t="shared" si="53"/>
        <v>634.3507772975984</v>
      </c>
      <c r="BF73" s="109">
        <f t="shared" si="53"/>
        <v>565.1038329078002</v>
      </c>
      <c r="BG73" s="109">
        <f t="shared" si="53"/>
        <v>603.809853714594</v>
      </c>
      <c r="BH73" s="109">
        <f t="shared" si="53"/>
        <v>520.3067028414534</v>
      </c>
      <c r="BI73" s="109">
        <f t="shared" si="53"/>
        <v>474.4925287616502</v>
      </c>
      <c r="BJ73" s="109">
        <f t="shared" si="53"/>
        <v>511.1494454360864</v>
      </c>
      <c r="BK73" s="109">
        <f t="shared" si="53"/>
        <v>486.71207302857437</v>
      </c>
      <c r="BL73" s="109">
        <f t="shared" si="53"/>
        <v>422.5632196535832</v>
      </c>
      <c r="BM73" s="109">
        <f>+BM19+BM58</f>
        <v>458.7647188762711</v>
      </c>
      <c r="BN73" s="109">
        <f aca="true" t="shared" si="54" ref="BN73:CG74">+BN19+BN58</f>
        <v>501.8504596331379</v>
      </c>
      <c r="BO73" s="109">
        <f t="shared" si="54"/>
        <v>412.67578110529234</v>
      </c>
      <c r="BP73" s="109">
        <f t="shared" si="54"/>
        <v>395.65592917512504</v>
      </c>
      <c r="BQ73" s="109">
        <f t="shared" si="54"/>
        <v>367.6090823114556</v>
      </c>
      <c r="BR73" s="109">
        <f t="shared" si="54"/>
        <v>436.72634866106523</v>
      </c>
      <c r="BS73" s="109">
        <f t="shared" si="54"/>
        <v>321.53055764167584</v>
      </c>
      <c r="BT73" s="109">
        <f t="shared" si="54"/>
        <v>294.4913714134697</v>
      </c>
      <c r="BU73" s="109">
        <f t="shared" si="54"/>
        <v>330.534942133412</v>
      </c>
      <c r="BV73" s="109">
        <f t="shared" si="54"/>
        <v>277.46839555294275</v>
      </c>
      <c r="BW73" s="109">
        <f t="shared" si="54"/>
        <v>244.41031957507394</v>
      </c>
      <c r="BX73" s="109">
        <f t="shared" si="54"/>
        <v>256.4158184606822</v>
      </c>
      <c r="BY73" s="109">
        <f t="shared" si="54"/>
        <v>214.36064716191657</v>
      </c>
      <c r="BZ73" s="109">
        <f t="shared" si="54"/>
        <v>185.30613966278372</v>
      </c>
      <c r="CA73" s="109">
        <f t="shared" si="54"/>
        <v>214.35648192143697</v>
      </c>
      <c r="CB73" s="109">
        <f t="shared" si="54"/>
        <v>149.24799060116277</v>
      </c>
      <c r="CC73" s="109">
        <f t="shared" si="54"/>
        <v>157.2686645901934</v>
      </c>
      <c r="CD73" s="109">
        <f t="shared" si="54"/>
        <v>140.22486252726833</v>
      </c>
      <c r="CE73" s="109">
        <f t="shared" si="54"/>
        <v>140.23631693858727</v>
      </c>
      <c r="CF73" s="109">
        <f t="shared" si="54"/>
        <v>94.16091619916725</v>
      </c>
      <c r="CG73" s="109">
        <f t="shared" si="54"/>
        <v>129.21452855568458</v>
      </c>
      <c r="CH73" s="109">
        <f>+CH19+CH58</f>
        <v>70.10930733327446</v>
      </c>
      <c r="CI73" s="109">
        <f aca="true" t="shared" si="55" ref="CI73:DC74">+CI19+CI58</f>
        <v>83.12871471506551</v>
      </c>
      <c r="CJ73" s="109">
        <f t="shared" si="55"/>
        <v>66.100532303939</v>
      </c>
      <c r="CK73" s="109">
        <f t="shared" si="55"/>
        <v>47.07993744452367</v>
      </c>
      <c r="CL73" s="109">
        <f t="shared" si="55"/>
        <v>38.06201592122874</v>
      </c>
      <c r="CM73" s="109">
        <f t="shared" si="55"/>
        <v>31.05004387778139</v>
      </c>
      <c r="CN73" s="109">
        <f t="shared" si="55"/>
        <v>37.05956183636491</v>
      </c>
      <c r="CO73" s="109">
        <f t="shared" si="55"/>
        <v>17.026099790886697</v>
      </c>
      <c r="CP73" s="109">
        <f t="shared" si="55"/>
        <v>14.022902776774796</v>
      </c>
      <c r="CQ73" s="109">
        <f t="shared" si="55"/>
        <v>16.025728326262662</v>
      </c>
      <c r="CR73" s="109">
        <f t="shared" si="55"/>
        <v>4.005651098975738</v>
      </c>
      <c r="CS73" s="109">
        <f t="shared" si="55"/>
        <v>7.011972043447349</v>
      </c>
      <c r="CT73" s="109">
        <f t="shared" si="55"/>
        <v>2.002825549487869</v>
      </c>
      <c r="CU73" s="109">
        <f t="shared" si="55"/>
        <v>3.0042383242318036</v>
      </c>
      <c r="CV73" s="109">
        <f t="shared" si="55"/>
        <v>4.006692409095642</v>
      </c>
      <c r="CW73" s="109">
        <f t="shared" si="55"/>
        <v>2.002825549487869</v>
      </c>
      <c r="CX73" s="109">
        <f t="shared" si="55"/>
        <v>1.002454084863838</v>
      </c>
      <c r="CY73" s="109">
        <f t="shared" si="55"/>
        <v>0</v>
      </c>
      <c r="CZ73" s="109">
        <f t="shared" si="55"/>
        <v>1.0014127747439345</v>
      </c>
      <c r="DA73" s="109">
        <f t="shared" si="55"/>
        <v>0</v>
      </c>
      <c r="DB73" s="109">
        <f t="shared" si="55"/>
        <v>3.0042383242318036</v>
      </c>
      <c r="DC73" s="109">
        <f t="shared" si="55"/>
        <v>50084.99999999999</v>
      </c>
      <c r="DD73"/>
      <c r="DE73"/>
      <c r="DF73"/>
      <c r="DG73"/>
      <c r="DH73"/>
    </row>
    <row r="74" spans="2:112" s="42" customFormat="1" ht="20.25" customHeight="1">
      <c r="B74" s="244" t="s">
        <v>167</v>
      </c>
      <c r="C74" s="245"/>
      <c r="D74" s="109" t="s">
        <v>37</v>
      </c>
      <c r="E74" s="109">
        <f>+E20+E59</f>
        <v>457.49710351674304</v>
      </c>
      <c r="F74" s="109">
        <f t="shared" si="51"/>
        <v>478.5179516506952</v>
      </c>
      <c r="G74" s="109">
        <f t="shared" si="51"/>
        <v>503.5447325356922</v>
      </c>
      <c r="H74" s="109">
        <f t="shared" si="51"/>
        <v>490.53082055933515</v>
      </c>
      <c r="I74" s="109">
        <f t="shared" si="51"/>
        <v>503.54913373613385</v>
      </c>
      <c r="J74" s="109">
        <f t="shared" si="51"/>
        <v>532.5776222197517</v>
      </c>
      <c r="K74" s="109">
        <f t="shared" si="51"/>
        <v>474.518004532251</v>
      </c>
      <c r="L74" s="109">
        <f t="shared" si="51"/>
        <v>553.6037517942339</v>
      </c>
      <c r="M74" s="109">
        <f t="shared" si="51"/>
        <v>549.5958825149946</v>
      </c>
      <c r="N74" s="109">
        <f t="shared" si="51"/>
        <v>556.6035360850494</v>
      </c>
      <c r="O74" s="109">
        <f t="shared" si="51"/>
        <v>603.658369852334</v>
      </c>
      <c r="P74" s="109">
        <f t="shared" si="51"/>
        <v>566.6180158666263</v>
      </c>
      <c r="Q74" s="109">
        <f t="shared" si="51"/>
        <v>684.7481397779453</v>
      </c>
      <c r="R74" s="109">
        <f t="shared" si="51"/>
        <v>707.7684333270665</v>
      </c>
      <c r="S74" s="109">
        <f t="shared" si="51"/>
        <v>750.8205032076241</v>
      </c>
      <c r="T74" s="109">
        <f t="shared" si="51"/>
        <v>766.6663365239872</v>
      </c>
      <c r="U74" s="109">
        <f t="shared" si="51"/>
        <v>741.2783418313543</v>
      </c>
      <c r="V74" s="109">
        <f t="shared" si="51"/>
        <v>704.7150869678712</v>
      </c>
      <c r="W74" s="109">
        <f t="shared" si="51"/>
        <v>769.7128012515595</v>
      </c>
      <c r="X74" s="109">
        <f t="shared" si="51"/>
        <v>731.1292952646332</v>
      </c>
      <c r="Y74" s="109">
        <f t="shared" si="51"/>
        <v>708.7910775435977</v>
      </c>
      <c r="Z74" s="109">
        <f t="shared" si="51"/>
        <v>687.458726784823</v>
      </c>
      <c r="AA74" s="109">
        <f t="shared" si="51"/>
        <v>630.5860225226694</v>
      </c>
      <c r="AB74" s="109">
        <f>+AB20+AB59</f>
        <v>680.3466813913171</v>
      </c>
      <c r="AC74" s="109">
        <f t="shared" si="52"/>
        <v>706.7637287543863</v>
      </c>
      <c r="AD74" s="109">
        <f t="shared" si="52"/>
        <v>760.5866560449425</v>
      </c>
      <c r="AE74" s="109">
        <f t="shared" si="52"/>
        <v>736.2087869140312</v>
      </c>
      <c r="AF74" s="109">
        <f t="shared" si="52"/>
        <v>667.154009163331</v>
      </c>
      <c r="AG74" s="109">
        <f t="shared" si="52"/>
        <v>688.4688523465447</v>
      </c>
      <c r="AH74" s="109">
        <f t="shared" si="52"/>
        <v>738.2337698146533</v>
      </c>
      <c r="AI74" s="109">
        <f t="shared" si="52"/>
        <v>804.2444487263705</v>
      </c>
      <c r="AJ74" s="109">
        <f t="shared" si="52"/>
        <v>794.0845190721387</v>
      </c>
      <c r="AK74" s="109">
        <f t="shared" si="52"/>
        <v>795.0932251007068</v>
      </c>
      <c r="AL74" s="109">
        <f t="shared" si="52"/>
        <v>750.4144237700464</v>
      </c>
      <c r="AM74" s="109">
        <f t="shared" si="52"/>
        <v>835.7211142746875</v>
      </c>
      <c r="AN74" s="109">
        <f t="shared" si="52"/>
        <v>851.9682952514497</v>
      </c>
      <c r="AO74" s="109">
        <f t="shared" si="52"/>
        <v>901.7261150537904</v>
      </c>
      <c r="AP74" s="109">
        <f t="shared" si="52"/>
        <v>924.0633864193903</v>
      </c>
      <c r="AQ74" s="109">
        <f t="shared" si="52"/>
        <v>968.747865882665</v>
      </c>
      <c r="AR74" s="109">
        <f t="shared" si="52"/>
        <v>972.8006707502161</v>
      </c>
      <c r="AS74" s="109">
        <f t="shared" si="52"/>
        <v>959.5971154347193</v>
      </c>
      <c r="AT74" s="109">
        <f t="shared" si="52"/>
        <v>890.545649928044</v>
      </c>
      <c r="AU74" s="109">
        <f>+AU20+AU59</f>
        <v>1006.3008996660017</v>
      </c>
      <c r="AV74" s="109">
        <f t="shared" si="53"/>
        <v>846.8802864031302</v>
      </c>
      <c r="AW74" s="109">
        <f t="shared" si="53"/>
        <v>833.6772042653511</v>
      </c>
      <c r="AX74" s="109">
        <f t="shared" si="53"/>
        <v>811.3446646769298</v>
      </c>
      <c r="AY74" s="109">
        <f t="shared" si="53"/>
        <v>834.7010519808907</v>
      </c>
      <c r="AZ74" s="109">
        <f t="shared" si="53"/>
        <v>740.2549672935324</v>
      </c>
      <c r="BA74" s="109">
        <f t="shared" si="53"/>
        <v>676.2829934362551</v>
      </c>
      <c r="BB74" s="109">
        <f t="shared" si="53"/>
        <v>692.5420038559639</v>
      </c>
      <c r="BC74" s="109">
        <f t="shared" si="53"/>
        <v>678.3136544694914</v>
      </c>
      <c r="BD74" s="109">
        <f t="shared" si="53"/>
        <v>700.6476135910664</v>
      </c>
      <c r="BE74" s="109">
        <f t="shared" si="53"/>
        <v>647.8655684138928</v>
      </c>
      <c r="BF74" s="109">
        <f t="shared" si="53"/>
        <v>614.3435733230857</v>
      </c>
      <c r="BG74" s="109">
        <f t="shared" si="53"/>
        <v>637.6994874493289</v>
      </c>
      <c r="BH74" s="109">
        <f t="shared" si="53"/>
        <v>580.8433444073003</v>
      </c>
      <c r="BI74" s="109">
        <f t="shared" si="53"/>
        <v>557.4689763500608</v>
      </c>
      <c r="BJ74" s="109">
        <f t="shared" si="53"/>
        <v>532.0975428775528</v>
      </c>
      <c r="BK74" s="109">
        <f t="shared" si="53"/>
        <v>515.8579327442764</v>
      </c>
      <c r="BL74" s="109">
        <f t="shared" si="53"/>
        <v>508.7402092181562</v>
      </c>
      <c r="BM74" s="109">
        <f>+BM20+BM59</f>
        <v>494.53393654209736</v>
      </c>
      <c r="BN74" s="109">
        <f t="shared" si="54"/>
        <v>474.5162440520743</v>
      </c>
      <c r="BO74" s="109">
        <f t="shared" si="54"/>
        <v>447.4836800232722</v>
      </c>
      <c r="BP74" s="109">
        <f t="shared" si="54"/>
        <v>500.54371590875303</v>
      </c>
      <c r="BQ74" s="109">
        <f t="shared" si="54"/>
        <v>420.45868605922965</v>
      </c>
      <c r="BR74" s="109">
        <f t="shared" si="54"/>
        <v>419.45693879944196</v>
      </c>
      <c r="BS74" s="109">
        <f t="shared" si="54"/>
        <v>352.3831802060107</v>
      </c>
      <c r="BT74" s="109">
        <f t="shared" si="54"/>
        <v>342.3713411446988</v>
      </c>
      <c r="BU74" s="109">
        <f t="shared" si="54"/>
        <v>355.3877177933032</v>
      </c>
      <c r="BV74" s="109">
        <f t="shared" si="54"/>
        <v>297.3228186652724</v>
      </c>
      <c r="BW74" s="109">
        <f t="shared" si="54"/>
        <v>302.328386099893</v>
      </c>
      <c r="BX74" s="109">
        <f t="shared" si="54"/>
        <v>314.34213524862133</v>
      </c>
      <c r="BY74" s="109">
        <f t="shared" si="54"/>
        <v>267.2897661535841</v>
      </c>
      <c r="BZ74" s="109">
        <f t="shared" si="54"/>
        <v>228.248030224513</v>
      </c>
      <c r="CA74" s="109">
        <f t="shared" si="54"/>
        <v>230.24923611985878</v>
      </c>
      <c r="CB74" s="109">
        <f t="shared" si="54"/>
        <v>173.18714053972167</v>
      </c>
      <c r="CC74" s="109">
        <f t="shared" si="54"/>
        <v>214.2299063161209</v>
      </c>
      <c r="CD74" s="109">
        <f t="shared" si="54"/>
        <v>241.26070986474636</v>
      </c>
      <c r="CE74" s="109">
        <f t="shared" si="54"/>
        <v>175.18940272317346</v>
      </c>
      <c r="CF74" s="109">
        <f t="shared" si="54"/>
        <v>164.1766966421622</v>
      </c>
      <c r="CG74" s="109">
        <f t="shared" si="54"/>
        <v>142.15392520040467</v>
      </c>
      <c r="CH74" s="109">
        <f>+CH20+CH59</f>
        <v>103.11324555943955</v>
      </c>
      <c r="CI74" s="109">
        <f t="shared" si="55"/>
        <v>142.15304496031635</v>
      </c>
      <c r="CJ74" s="109">
        <f t="shared" si="55"/>
        <v>93.10017416200402</v>
      </c>
      <c r="CK74" s="109">
        <f t="shared" si="55"/>
        <v>66.07042690148457</v>
      </c>
      <c r="CL74" s="109">
        <f t="shared" si="55"/>
        <v>60.06504873527057</v>
      </c>
      <c r="CM74" s="109">
        <f t="shared" si="55"/>
        <v>44.047479411709375</v>
      </c>
      <c r="CN74" s="109">
        <f t="shared" si="55"/>
        <v>46.04956554714349</v>
      </c>
      <c r="CO74" s="109">
        <f t="shared" si="55"/>
        <v>25.027485077067684</v>
      </c>
      <c r="CP74" s="109">
        <f t="shared" si="55"/>
        <v>36.03878277393761</v>
      </c>
      <c r="CQ74" s="109">
        <f t="shared" si="55"/>
        <v>21.022432566111135</v>
      </c>
      <c r="CR74" s="109">
        <f t="shared" si="55"/>
        <v>15.015998111791145</v>
      </c>
      <c r="CS74" s="109">
        <f t="shared" si="55"/>
        <v>12.01339705269298</v>
      </c>
      <c r="CT74" s="109">
        <f t="shared" si="55"/>
        <v>15.015998111791145</v>
      </c>
      <c r="CU74" s="109">
        <f t="shared" si="55"/>
        <v>5.005567434620604</v>
      </c>
      <c r="CV74" s="109">
        <f t="shared" si="55"/>
        <v>2.002086135434108</v>
      </c>
      <c r="CW74" s="109">
        <f t="shared" si="55"/>
        <v>8.008520589754099</v>
      </c>
      <c r="CX74" s="109">
        <f t="shared" si="55"/>
        <v>3.0031292031511625</v>
      </c>
      <c r="CY74" s="109">
        <f t="shared" si="55"/>
        <v>2.0022621834517746</v>
      </c>
      <c r="CZ74" s="109">
        <f t="shared" si="55"/>
        <v>3.0031292031511625</v>
      </c>
      <c r="DA74" s="109">
        <f t="shared" si="55"/>
        <v>5.005567434620604</v>
      </c>
      <c r="DB74" s="109">
        <f t="shared" si="55"/>
        <v>2.002086135434108</v>
      </c>
      <c r="DC74" s="109">
        <f t="shared" si="55"/>
        <v>49262.99999999999</v>
      </c>
      <c r="DD74"/>
      <c r="DE74"/>
      <c r="DF74"/>
      <c r="DG74"/>
      <c r="DH74"/>
    </row>
    <row r="75" spans="2:112" s="42" customFormat="1" ht="20.25" customHeight="1">
      <c r="B75" s="246" t="s">
        <v>1146</v>
      </c>
      <c r="C75" s="247"/>
      <c r="D75" s="114" t="s">
        <v>38</v>
      </c>
      <c r="E75" s="109">
        <f>SUM(E73:E74)</f>
        <v>953.31097112818</v>
      </c>
      <c r="F75" s="109">
        <f aca="true" t="shared" si="56" ref="F75:BQ75">SUM(F73:F74)</f>
        <v>984.3771863131685</v>
      </c>
      <c r="G75" s="109">
        <f t="shared" si="56"/>
        <v>1005.3910269283506</v>
      </c>
      <c r="H75" s="109">
        <f t="shared" si="56"/>
        <v>1077.5117791469065</v>
      </c>
      <c r="I75" s="109">
        <f t="shared" si="56"/>
        <v>1047.471425629956</v>
      </c>
      <c r="J75" s="109">
        <f t="shared" si="56"/>
        <v>1137.5965064741526</v>
      </c>
      <c r="K75" s="109">
        <f t="shared" si="56"/>
        <v>1063.5142843907493</v>
      </c>
      <c r="L75" s="109">
        <f t="shared" si="56"/>
        <v>1129.569169859622</v>
      </c>
      <c r="M75" s="109">
        <f t="shared" si="56"/>
        <v>1158.6235417987311</v>
      </c>
      <c r="N75" s="109">
        <f t="shared" si="56"/>
        <v>1149.6044257324033</v>
      </c>
      <c r="O75" s="109">
        <f t="shared" si="56"/>
        <v>1193.656062485576</v>
      </c>
      <c r="P75" s="109">
        <f t="shared" si="56"/>
        <v>1214.7111864665753</v>
      </c>
      <c r="Q75" s="109">
        <f t="shared" si="56"/>
        <v>1449.0520512035864</v>
      </c>
      <c r="R75" s="109">
        <f t="shared" si="56"/>
        <v>1541.1677435897993</v>
      </c>
      <c r="S75" s="109">
        <f t="shared" si="56"/>
        <v>1567.1905897491106</v>
      </c>
      <c r="T75" s="109">
        <f t="shared" si="56"/>
        <v>1589.383055976793</v>
      </c>
      <c r="U75" s="109">
        <f t="shared" si="56"/>
        <v>1587.4256864362344</v>
      </c>
      <c r="V75" s="109">
        <f t="shared" si="56"/>
        <v>1511.1427990051739</v>
      </c>
      <c r="W75" s="109">
        <f t="shared" si="56"/>
        <v>1600.5714502226124</v>
      </c>
      <c r="X75" s="109">
        <f t="shared" si="56"/>
        <v>1567.0817449346519</v>
      </c>
      <c r="Y75" s="109">
        <f t="shared" si="56"/>
        <v>1476.5346493848965</v>
      </c>
      <c r="Z75" s="109">
        <f t="shared" si="56"/>
        <v>1359.4899002440761</v>
      </c>
      <c r="AA75" s="109">
        <f t="shared" si="56"/>
        <v>1275.1188238076056</v>
      </c>
      <c r="AB75" s="109">
        <f t="shared" si="56"/>
        <v>1386.9899577084902</v>
      </c>
      <c r="AC75" s="109">
        <f t="shared" si="56"/>
        <v>1530.5000664101535</v>
      </c>
      <c r="AD75" s="109">
        <f t="shared" si="56"/>
        <v>1536.4708703097358</v>
      </c>
      <c r="AE75" s="109">
        <f t="shared" si="56"/>
        <v>1575.2213782876863</v>
      </c>
      <c r="AF75" s="109">
        <f t="shared" si="56"/>
        <v>1457.2914266903779</v>
      </c>
      <c r="AG75" s="109">
        <f t="shared" si="56"/>
        <v>1459.2618401018772</v>
      </c>
      <c r="AH75" s="109">
        <f t="shared" si="56"/>
        <v>1557.8972120691687</v>
      </c>
      <c r="AI75" s="109">
        <f t="shared" si="56"/>
        <v>1706.3819849562142</v>
      </c>
      <c r="AJ75" s="109">
        <f t="shared" si="56"/>
        <v>1738.9893876572569</v>
      </c>
      <c r="AK75" s="109">
        <f t="shared" si="56"/>
        <v>1656.5159653603066</v>
      </c>
      <c r="AL75" s="109">
        <f t="shared" si="56"/>
        <v>1605.7224580329666</v>
      </c>
      <c r="AM75" s="109">
        <f t="shared" si="56"/>
        <v>1691.026145316519</v>
      </c>
      <c r="AN75" s="109">
        <f t="shared" si="56"/>
        <v>1804.001052562447</v>
      </c>
      <c r="AO75" s="109">
        <f t="shared" si="56"/>
        <v>1874.1186300236225</v>
      </c>
      <c r="AP75" s="109">
        <f t="shared" si="56"/>
        <v>1888.3238395974104</v>
      </c>
      <c r="AQ75" s="109">
        <f t="shared" si="56"/>
        <v>1963.5492426436895</v>
      </c>
      <c r="AR75" s="109">
        <f t="shared" si="56"/>
        <v>1998.1506936627588</v>
      </c>
      <c r="AS75" s="109">
        <f t="shared" si="56"/>
        <v>1923.8541363600661</v>
      </c>
      <c r="AT75" s="109">
        <f t="shared" si="56"/>
        <v>1794.7279999744042</v>
      </c>
      <c r="AU75" s="109">
        <f t="shared" si="56"/>
        <v>1975.6457148481368</v>
      </c>
      <c r="AV75" s="109">
        <f t="shared" si="56"/>
        <v>1712.3643382112107</v>
      </c>
      <c r="AW75" s="109">
        <f t="shared" si="56"/>
        <v>1642.1540204350113</v>
      </c>
      <c r="AX75" s="109">
        <f t="shared" si="56"/>
        <v>1612.690588899622</v>
      </c>
      <c r="AY75" s="109">
        <f t="shared" si="56"/>
        <v>1601.424576587644</v>
      </c>
      <c r="AZ75" s="109">
        <f t="shared" si="56"/>
        <v>1478.4635047440966</v>
      </c>
      <c r="BA75" s="109">
        <f t="shared" si="56"/>
        <v>1371.7306340053065</v>
      </c>
      <c r="BB75" s="109">
        <f t="shared" si="56"/>
        <v>1303.4788882332687</v>
      </c>
      <c r="BC75" s="109">
        <f t="shared" si="56"/>
        <v>1317.7569453713031</v>
      </c>
      <c r="BD75" s="109">
        <f t="shared" si="56"/>
        <v>1295.2989228055408</v>
      </c>
      <c r="BE75" s="109">
        <f t="shared" si="56"/>
        <v>1282.2163457114912</v>
      </c>
      <c r="BF75" s="109">
        <f t="shared" si="56"/>
        <v>1179.447406230886</v>
      </c>
      <c r="BG75" s="109">
        <f t="shared" si="56"/>
        <v>1241.509341163923</v>
      </c>
      <c r="BH75" s="109">
        <f t="shared" si="56"/>
        <v>1101.1500472487537</v>
      </c>
      <c r="BI75" s="109">
        <f t="shared" si="56"/>
        <v>1031.961505111711</v>
      </c>
      <c r="BJ75" s="109">
        <f t="shared" si="56"/>
        <v>1043.2469883136391</v>
      </c>
      <c r="BK75" s="109">
        <f t="shared" si="56"/>
        <v>1002.5700057728507</v>
      </c>
      <c r="BL75" s="109">
        <f t="shared" si="56"/>
        <v>931.3034288717395</v>
      </c>
      <c r="BM75" s="109">
        <f t="shared" si="56"/>
        <v>953.2986554183685</v>
      </c>
      <c r="BN75" s="109">
        <f t="shared" si="56"/>
        <v>976.3667036852122</v>
      </c>
      <c r="BO75" s="109">
        <f t="shared" si="56"/>
        <v>860.1594611285645</v>
      </c>
      <c r="BP75" s="109">
        <f t="shared" si="56"/>
        <v>896.1996450838781</v>
      </c>
      <c r="BQ75" s="109">
        <f t="shared" si="56"/>
        <v>788.0677683706853</v>
      </c>
      <c r="BR75" s="109">
        <f aca="true" t="shared" si="57" ref="BR75:DC75">SUM(BR73:BR74)</f>
        <v>856.1832874605072</v>
      </c>
      <c r="BS75" s="109">
        <f t="shared" si="57"/>
        <v>673.9137378476865</v>
      </c>
      <c r="BT75" s="109">
        <f t="shared" si="57"/>
        <v>636.8627125581686</v>
      </c>
      <c r="BU75" s="109">
        <f t="shared" si="57"/>
        <v>685.9226599267151</v>
      </c>
      <c r="BV75" s="109">
        <f t="shared" si="57"/>
        <v>574.7912142182151</v>
      </c>
      <c r="BW75" s="109">
        <f t="shared" si="57"/>
        <v>546.7387056749669</v>
      </c>
      <c r="BX75" s="109">
        <f t="shared" si="57"/>
        <v>570.7579537093036</v>
      </c>
      <c r="BY75" s="109">
        <f t="shared" si="57"/>
        <v>481.65041331550066</v>
      </c>
      <c r="BZ75" s="109">
        <f t="shared" si="57"/>
        <v>413.5541698872967</v>
      </c>
      <c r="CA75" s="109">
        <f t="shared" si="57"/>
        <v>444.60571804129575</v>
      </c>
      <c r="CB75" s="109">
        <f t="shared" si="57"/>
        <v>322.43513114088444</v>
      </c>
      <c r="CC75" s="109">
        <f t="shared" si="57"/>
        <v>371.4985709063143</v>
      </c>
      <c r="CD75" s="109">
        <f t="shared" si="57"/>
        <v>381.48557239201466</v>
      </c>
      <c r="CE75" s="109">
        <f t="shared" si="57"/>
        <v>315.4257196617607</v>
      </c>
      <c r="CF75" s="109">
        <f t="shared" si="57"/>
        <v>258.3376128413295</v>
      </c>
      <c r="CG75" s="109">
        <f t="shared" si="57"/>
        <v>271.36845375608925</v>
      </c>
      <c r="CH75" s="109">
        <f t="shared" si="57"/>
        <v>173.22255289271402</v>
      </c>
      <c r="CI75" s="109">
        <f t="shared" si="57"/>
        <v>225.28175967538186</v>
      </c>
      <c r="CJ75" s="109">
        <f t="shared" si="57"/>
        <v>159.20070646594303</v>
      </c>
      <c r="CK75" s="109">
        <f t="shared" si="57"/>
        <v>113.15036434600825</v>
      </c>
      <c r="CL75" s="109">
        <f t="shared" si="57"/>
        <v>98.12706465649931</v>
      </c>
      <c r="CM75" s="109">
        <f t="shared" si="57"/>
        <v>75.09752328949077</v>
      </c>
      <c r="CN75" s="109">
        <f t="shared" si="57"/>
        <v>83.1091273835084</v>
      </c>
      <c r="CO75" s="109">
        <f t="shared" si="57"/>
        <v>42.053584867954385</v>
      </c>
      <c r="CP75" s="109">
        <f t="shared" si="57"/>
        <v>50.06168555071241</v>
      </c>
      <c r="CQ75" s="109">
        <f t="shared" si="57"/>
        <v>37.0481608923738</v>
      </c>
      <c r="CR75" s="109">
        <f t="shared" si="57"/>
        <v>19.02164921076688</v>
      </c>
      <c r="CS75" s="109">
        <f t="shared" si="57"/>
        <v>19.02536909614033</v>
      </c>
      <c r="CT75" s="109">
        <f t="shared" si="57"/>
        <v>17.018823661279015</v>
      </c>
      <c r="CU75" s="109">
        <f t="shared" si="57"/>
        <v>8.009805758852407</v>
      </c>
      <c r="CV75" s="109">
        <f t="shared" si="57"/>
        <v>6.008778544529751</v>
      </c>
      <c r="CW75" s="109">
        <f t="shared" si="57"/>
        <v>10.011346139241969</v>
      </c>
      <c r="CX75" s="109">
        <f t="shared" si="57"/>
        <v>4.005583288015</v>
      </c>
      <c r="CY75" s="109">
        <f t="shared" si="57"/>
        <v>2.0022621834517746</v>
      </c>
      <c r="CZ75" s="109">
        <f t="shared" si="57"/>
        <v>4.004541977895097</v>
      </c>
      <c r="DA75" s="109">
        <f t="shared" si="57"/>
        <v>5.005567434620604</v>
      </c>
      <c r="DB75" s="109">
        <f t="shared" si="57"/>
        <v>5.006324459665912</v>
      </c>
      <c r="DC75" s="109">
        <f t="shared" si="57"/>
        <v>99347.99999999999</v>
      </c>
      <c r="DD75"/>
      <c r="DE75"/>
      <c r="DF75"/>
      <c r="DG75"/>
      <c r="DH75"/>
    </row>
    <row r="76" spans="2:112" s="42" customFormat="1" ht="20.25" customHeight="1">
      <c r="B76" s="242" t="s">
        <v>1100</v>
      </c>
      <c r="C76" s="243"/>
      <c r="D76" s="114" t="s">
        <v>36</v>
      </c>
      <c r="E76" s="109">
        <f>+E31+E61</f>
        <v>773.1909954908347</v>
      </c>
      <c r="F76" s="109">
        <f aca="true" t="shared" si="58" ref="F76:AA77">+F31+F61</f>
        <v>762.1417709305855</v>
      </c>
      <c r="G76" s="109">
        <f t="shared" si="58"/>
        <v>824.3240269119449</v>
      </c>
      <c r="H76" s="109">
        <f t="shared" si="58"/>
        <v>814.2933014942074</v>
      </c>
      <c r="I76" s="109">
        <f t="shared" si="58"/>
        <v>851.3998005477118</v>
      </c>
      <c r="J76" s="109">
        <f t="shared" si="58"/>
        <v>824.3208570624781</v>
      </c>
      <c r="K76" s="109">
        <f t="shared" si="58"/>
        <v>926.5900897541654</v>
      </c>
      <c r="L76" s="109">
        <f t="shared" si="58"/>
        <v>855.3934942646023</v>
      </c>
      <c r="M76" s="109">
        <f t="shared" si="58"/>
        <v>928.6027858599441</v>
      </c>
      <c r="N76" s="109">
        <f t="shared" si="58"/>
        <v>917.5768068624506</v>
      </c>
      <c r="O76" s="109">
        <f t="shared" si="58"/>
        <v>931.6128487784565</v>
      </c>
      <c r="P76" s="109">
        <f t="shared" si="58"/>
        <v>987.7707524568356</v>
      </c>
      <c r="Q76" s="109">
        <f t="shared" si="58"/>
        <v>1044.937645729326</v>
      </c>
      <c r="R76" s="109">
        <f t="shared" si="58"/>
        <v>1086.05791421301</v>
      </c>
      <c r="S76" s="109">
        <f t="shared" si="58"/>
        <v>1182.3197004655392</v>
      </c>
      <c r="T76" s="109">
        <f t="shared" si="58"/>
        <v>1131.9672484737516</v>
      </c>
      <c r="U76" s="109">
        <f t="shared" si="58"/>
        <v>1130.7146065026643</v>
      </c>
      <c r="V76" s="109">
        <f t="shared" si="58"/>
        <v>1143.861309836442</v>
      </c>
      <c r="W76" s="109">
        <f t="shared" si="58"/>
        <v>1154.0176122790608</v>
      </c>
      <c r="X76" s="109">
        <f t="shared" si="58"/>
        <v>1177.4986838605853</v>
      </c>
      <c r="Y76" s="109">
        <f t="shared" si="58"/>
        <v>1147.158720736442</v>
      </c>
      <c r="Z76" s="109">
        <f t="shared" si="58"/>
        <v>946.2493664179297</v>
      </c>
      <c r="AA76" s="109">
        <f t="shared" si="58"/>
        <v>895.4248728035977</v>
      </c>
      <c r="AB76" s="109">
        <f>+AB31+AB61</f>
        <v>1056.7406121163565</v>
      </c>
      <c r="AC76" s="109">
        <f aca="true" t="shared" si="59" ref="AC76:AT77">+AC31+AC61</f>
        <v>1033.505148541905</v>
      </c>
      <c r="AD76" s="109">
        <f t="shared" si="59"/>
        <v>1090.2858831378473</v>
      </c>
      <c r="AE76" s="109">
        <f t="shared" si="59"/>
        <v>1103.4325864716252</v>
      </c>
      <c r="AF76" s="109">
        <f t="shared" si="59"/>
        <v>1178.4995776244227</v>
      </c>
      <c r="AG76" s="109">
        <f t="shared" si="59"/>
        <v>1170.5415491151373</v>
      </c>
      <c r="AH76" s="109">
        <f t="shared" si="59"/>
        <v>1255.6604593075479</v>
      </c>
      <c r="AI76" s="109">
        <f t="shared" si="59"/>
        <v>1368.1596327338266</v>
      </c>
      <c r="AJ76" s="109">
        <f t="shared" si="59"/>
        <v>1257.6990880362837</v>
      </c>
      <c r="AK76" s="109">
        <f t="shared" si="59"/>
        <v>1218.0931926301764</v>
      </c>
      <c r="AL76" s="109">
        <f t="shared" si="59"/>
        <v>1305.3366943537983</v>
      </c>
      <c r="AM76" s="109">
        <f t="shared" si="59"/>
        <v>1235.3785554231943</v>
      </c>
      <c r="AN76" s="109">
        <f t="shared" si="59"/>
        <v>1283.046862741593</v>
      </c>
      <c r="AO76" s="109">
        <f t="shared" si="59"/>
        <v>1382.4116132344477</v>
      </c>
      <c r="AP76" s="109">
        <f t="shared" si="59"/>
        <v>1387.428362453989</v>
      </c>
      <c r="AQ76" s="109">
        <f t="shared" si="59"/>
        <v>1471.5647994830922</v>
      </c>
      <c r="AR76" s="109">
        <f t="shared" si="59"/>
        <v>1470.594606720139</v>
      </c>
      <c r="AS76" s="109">
        <f t="shared" si="59"/>
        <v>1421.8578634359578</v>
      </c>
      <c r="AT76" s="109">
        <f t="shared" si="59"/>
        <v>1335.8608634832462</v>
      </c>
      <c r="AU76" s="109">
        <f>+AU31+AU61</f>
        <v>1382.2888092309113</v>
      </c>
      <c r="AV76" s="109">
        <f aca="true" t="shared" si="60" ref="AV76:BL77">+AV31+AV61</f>
        <v>1271.6133575271795</v>
      </c>
      <c r="AW76" s="109">
        <f t="shared" si="60"/>
        <v>1212.904517805684</v>
      </c>
      <c r="AX76" s="109">
        <f t="shared" si="60"/>
        <v>1150.0692990253024</v>
      </c>
      <c r="AY76" s="109">
        <f t="shared" si="60"/>
        <v>1156.0501008076199</v>
      </c>
      <c r="AZ76" s="109">
        <f t="shared" si="60"/>
        <v>1072.0119069813459</v>
      </c>
      <c r="BA76" s="109">
        <f t="shared" si="60"/>
        <v>1046.4860664709086</v>
      </c>
      <c r="BB76" s="109">
        <f t="shared" si="60"/>
        <v>996.9756168294323</v>
      </c>
      <c r="BC76" s="109">
        <f t="shared" si="60"/>
        <v>944.2598592906082</v>
      </c>
      <c r="BD76" s="109">
        <f t="shared" si="60"/>
        <v>946.1204222142162</v>
      </c>
      <c r="BE76" s="109">
        <f t="shared" si="60"/>
        <v>809.3296296480571</v>
      </c>
      <c r="BF76" s="109">
        <f t="shared" si="60"/>
        <v>901.5530393901593</v>
      </c>
      <c r="BG76" s="109">
        <f t="shared" si="60"/>
        <v>861.0506336232204</v>
      </c>
      <c r="BH76" s="109">
        <f t="shared" si="60"/>
        <v>763.6262686562724</v>
      </c>
      <c r="BI76" s="109">
        <f t="shared" si="60"/>
        <v>751.5971228896918</v>
      </c>
      <c r="BJ76" s="109">
        <f t="shared" si="60"/>
        <v>677.5985677026769</v>
      </c>
      <c r="BK76" s="109">
        <f t="shared" si="60"/>
        <v>707.9876524282347</v>
      </c>
      <c r="BL76" s="109">
        <f t="shared" si="60"/>
        <v>639.908497021769</v>
      </c>
      <c r="BM76" s="109">
        <f>+BM31+BM61</f>
        <v>661.8662152478769</v>
      </c>
      <c r="BN76" s="109">
        <f aca="true" t="shared" si="61" ref="BN76:CG77">+BN31+BN61</f>
        <v>640.8243034634904</v>
      </c>
      <c r="BO76" s="109">
        <f t="shared" si="61"/>
        <v>600.6992885595625</v>
      </c>
      <c r="BP76" s="109">
        <f t="shared" si="61"/>
        <v>613.7231710319901</v>
      </c>
      <c r="BQ76" s="109">
        <f t="shared" si="61"/>
        <v>547.539825018318</v>
      </c>
      <c r="BR76" s="109">
        <f t="shared" si="61"/>
        <v>519.4772507347062</v>
      </c>
      <c r="BS76" s="109">
        <f t="shared" si="61"/>
        <v>447.2769487334761</v>
      </c>
      <c r="BT76" s="109">
        <f t="shared" si="61"/>
        <v>443.26212268680774</v>
      </c>
      <c r="BU76" s="109">
        <f t="shared" si="61"/>
        <v>499.41051681678675</v>
      </c>
      <c r="BV76" s="109">
        <f t="shared" si="61"/>
        <v>388.0867931903179</v>
      </c>
      <c r="BW76" s="109">
        <f t="shared" si="61"/>
        <v>352.99721670854774</v>
      </c>
      <c r="BX76" s="109">
        <f t="shared" si="61"/>
        <v>298.8382731215917</v>
      </c>
      <c r="BY76" s="109">
        <f t="shared" si="61"/>
        <v>308.8890742526182</v>
      </c>
      <c r="BZ76" s="109">
        <f t="shared" si="61"/>
        <v>269.76565262737955</v>
      </c>
      <c r="CA76" s="109">
        <f t="shared" si="61"/>
        <v>273.77413897511457</v>
      </c>
      <c r="CB76" s="109">
        <f t="shared" si="61"/>
        <v>199.56536733406128</v>
      </c>
      <c r="CC76" s="109">
        <f t="shared" si="61"/>
        <v>203.5875896961519</v>
      </c>
      <c r="CD76" s="109">
        <f t="shared" si="61"/>
        <v>192.54364821834724</v>
      </c>
      <c r="CE76" s="109">
        <f t="shared" si="61"/>
        <v>188.5267089387011</v>
      </c>
      <c r="CF76" s="109">
        <f t="shared" si="61"/>
        <v>148.4238829810399</v>
      </c>
      <c r="CG76" s="109">
        <f t="shared" si="61"/>
        <v>136.37834822454596</v>
      </c>
      <c r="CH76" s="109">
        <f>+CH31+CH61</f>
        <v>94.263882777595</v>
      </c>
      <c r="CI76" s="109">
        <f aca="true" t="shared" si="62" ref="CI76:DC77">+CI31+CI61</f>
        <v>92.26069622021637</v>
      </c>
      <c r="CJ76" s="109">
        <f t="shared" si="62"/>
        <v>81.22520767432286</v>
      </c>
      <c r="CK76" s="109">
        <f t="shared" si="62"/>
        <v>58.16426008522434</v>
      </c>
      <c r="CL76" s="109">
        <f t="shared" si="62"/>
        <v>34.09643613499205</v>
      </c>
      <c r="CM76" s="109">
        <f t="shared" si="62"/>
        <v>67.18705252533923</v>
      </c>
      <c r="CN76" s="109">
        <f t="shared" si="62"/>
        <v>33.09378623981385</v>
      </c>
      <c r="CO76" s="109">
        <f t="shared" si="62"/>
        <v>19.050348008385743</v>
      </c>
      <c r="CP76" s="109">
        <f t="shared" si="62"/>
        <v>25.069417228921598</v>
      </c>
      <c r="CQ76" s="109">
        <f t="shared" si="62"/>
        <v>17.04716145100713</v>
      </c>
      <c r="CR76" s="109">
        <f t="shared" si="62"/>
        <v>9.024905673092665</v>
      </c>
      <c r="CS76" s="109">
        <f t="shared" si="62"/>
        <v>8.022255777914468</v>
      </c>
      <c r="CT76" s="109">
        <f t="shared" si="62"/>
        <v>9.025962289581555</v>
      </c>
      <c r="CU76" s="109">
        <f t="shared" si="62"/>
        <v>6.016955987558073</v>
      </c>
      <c r="CV76" s="109">
        <f t="shared" si="62"/>
        <v>5.014306092379876</v>
      </c>
      <c r="CW76" s="109">
        <f t="shared" si="62"/>
        <v>3.0079496855345913</v>
      </c>
      <c r="CX76" s="109">
        <f t="shared" si="62"/>
        <v>4.010599580712788</v>
      </c>
      <c r="CY76" s="109">
        <f t="shared" si="62"/>
        <v>0</v>
      </c>
      <c r="CZ76" s="109">
        <f t="shared" si="62"/>
        <v>0</v>
      </c>
      <c r="DA76" s="109">
        <f t="shared" si="62"/>
        <v>1.002649895178197</v>
      </c>
      <c r="DB76" s="109">
        <f t="shared" si="62"/>
        <v>2.005299790356394</v>
      </c>
      <c r="DC76" s="109">
        <f t="shared" si="62"/>
        <v>72259.00000000003</v>
      </c>
      <c r="DD76"/>
      <c r="DE76"/>
      <c r="DF76"/>
      <c r="DG76"/>
      <c r="DH76"/>
    </row>
    <row r="77" spans="2:112" s="42" customFormat="1" ht="20.25" customHeight="1">
      <c r="B77" s="244" t="s">
        <v>213</v>
      </c>
      <c r="C77" s="245"/>
      <c r="D77" s="109" t="s">
        <v>37</v>
      </c>
      <c r="E77" s="109">
        <f>+E32+E62</f>
        <v>656.5948384325652</v>
      </c>
      <c r="F77" s="109">
        <f t="shared" si="58"/>
        <v>748.8113534901054</v>
      </c>
      <c r="G77" s="109">
        <f t="shared" si="58"/>
        <v>755.8292356839024</v>
      </c>
      <c r="H77" s="109">
        <f t="shared" si="58"/>
        <v>787.9023875865694</v>
      </c>
      <c r="I77" s="109">
        <f t="shared" si="58"/>
        <v>753.8229344410721</v>
      </c>
      <c r="J77" s="109">
        <f t="shared" si="58"/>
        <v>784.8966687041058</v>
      </c>
      <c r="K77" s="109">
        <f t="shared" si="58"/>
        <v>770.8696878030569</v>
      </c>
      <c r="L77" s="109">
        <f t="shared" si="58"/>
        <v>782.8938808558935</v>
      </c>
      <c r="M77" s="109">
        <f t="shared" si="58"/>
        <v>839.0386951035786</v>
      </c>
      <c r="N77" s="109">
        <f t="shared" si="58"/>
        <v>811.9599963531151</v>
      </c>
      <c r="O77" s="109">
        <f t="shared" si="58"/>
        <v>857.0734475726881</v>
      </c>
      <c r="P77" s="109">
        <f t="shared" si="58"/>
        <v>969.3406781773677</v>
      </c>
      <c r="Q77" s="109">
        <f t="shared" si="58"/>
        <v>1031.4925384467076</v>
      </c>
      <c r="R77" s="109">
        <f t="shared" si="58"/>
        <v>1030.4975125503468</v>
      </c>
      <c r="S77" s="109">
        <f t="shared" si="58"/>
        <v>1055.5554173051803</v>
      </c>
      <c r="T77" s="109">
        <f t="shared" si="58"/>
        <v>1137.158194843714</v>
      </c>
      <c r="U77" s="109">
        <f t="shared" si="58"/>
        <v>1079.5185142193682</v>
      </c>
      <c r="V77" s="109">
        <f t="shared" si="58"/>
        <v>1095.6677223108502</v>
      </c>
      <c r="W77" s="109">
        <f t="shared" si="58"/>
        <v>1094.6445987218046</v>
      </c>
      <c r="X77" s="109">
        <f t="shared" si="58"/>
        <v>1109.838921018153</v>
      </c>
      <c r="Y77" s="109">
        <f t="shared" si="58"/>
        <v>1031.9133840794948</v>
      </c>
      <c r="Z77" s="109">
        <f t="shared" si="58"/>
        <v>956.1464859794878</v>
      </c>
      <c r="AA77" s="109">
        <f t="shared" si="58"/>
        <v>951.006784106998</v>
      </c>
      <c r="AB77" s="109">
        <f>+AB32+AB62</f>
        <v>985.4437691892276</v>
      </c>
      <c r="AC77" s="109">
        <f t="shared" si="59"/>
        <v>1000.56182571591</v>
      </c>
      <c r="AD77" s="109">
        <f t="shared" si="59"/>
        <v>1034.9787408587538</v>
      </c>
      <c r="AE77" s="109">
        <f t="shared" si="59"/>
        <v>1030.0036124892276</v>
      </c>
      <c r="AF77" s="109">
        <f t="shared" si="59"/>
        <v>1047.1879861333866</v>
      </c>
      <c r="AG77" s="109">
        <f t="shared" si="59"/>
        <v>1119.973821199555</v>
      </c>
      <c r="AH77" s="109">
        <f t="shared" si="59"/>
        <v>1106.8578579843147</v>
      </c>
      <c r="AI77" s="109">
        <f t="shared" si="59"/>
        <v>1230.2339002120718</v>
      </c>
      <c r="AJ77" s="109">
        <f t="shared" si="59"/>
        <v>1177.6295577754097</v>
      </c>
      <c r="AK77" s="109">
        <f t="shared" si="59"/>
        <v>1155.3456221375325</v>
      </c>
      <c r="AL77" s="109">
        <f t="shared" si="59"/>
        <v>1261.641654405937</v>
      </c>
      <c r="AM77" s="109">
        <f t="shared" si="59"/>
        <v>1222.2415829178128</v>
      </c>
      <c r="AN77" s="109">
        <f t="shared" si="59"/>
        <v>1319.3495728241949</v>
      </c>
      <c r="AO77" s="109">
        <f t="shared" si="59"/>
        <v>1354.689261859155</v>
      </c>
      <c r="AP77" s="109">
        <f t="shared" si="59"/>
        <v>1402.1860143263448</v>
      </c>
      <c r="AQ77" s="109">
        <f t="shared" si="59"/>
        <v>1381.0616778653364</v>
      </c>
      <c r="AR77" s="109">
        <f t="shared" si="59"/>
        <v>1466.0688001697692</v>
      </c>
      <c r="AS77" s="109">
        <f t="shared" si="59"/>
        <v>1349.6900495623659</v>
      </c>
      <c r="AT77" s="109">
        <f t="shared" si="59"/>
        <v>1425.5934232501963</v>
      </c>
      <c r="AU77" s="109">
        <f>+AU32+AU62</f>
        <v>1368.8203206876865</v>
      </c>
      <c r="AV77" s="109">
        <f t="shared" si="60"/>
        <v>1270.7253330831536</v>
      </c>
      <c r="AW77" s="109">
        <f t="shared" si="60"/>
        <v>1278.7818741834474</v>
      </c>
      <c r="AX77" s="109">
        <f t="shared" si="60"/>
        <v>1152.3565311279397</v>
      </c>
      <c r="AY77" s="109">
        <f t="shared" si="60"/>
        <v>1212.0504869061308</v>
      </c>
      <c r="AZ77" s="109">
        <f t="shared" si="60"/>
        <v>1076.4611854158634</v>
      </c>
      <c r="BA77" s="109">
        <f t="shared" si="60"/>
        <v>1076.501325294635</v>
      </c>
      <c r="BB77" s="109">
        <f t="shared" si="60"/>
        <v>924.6945779189739</v>
      </c>
      <c r="BC77" s="109">
        <f t="shared" si="60"/>
        <v>1029.987556537719</v>
      </c>
      <c r="BD77" s="109">
        <f t="shared" si="60"/>
        <v>959.019171340643</v>
      </c>
      <c r="BE77" s="109">
        <f t="shared" si="60"/>
        <v>822.5191379218909</v>
      </c>
      <c r="BF77" s="109">
        <f t="shared" si="60"/>
        <v>1034.043925003006</v>
      </c>
      <c r="BG77" s="109">
        <f t="shared" si="60"/>
        <v>928.7750303115239</v>
      </c>
      <c r="BH77" s="109">
        <f t="shared" si="60"/>
        <v>777.0204647782659</v>
      </c>
      <c r="BI77" s="109">
        <f t="shared" si="60"/>
        <v>826.5674784114236</v>
      </c>
      <c r="BJ77" s="109">
        <f t="shared" si="60"/>
        <v>722.4140290301616</v>
      </c>
      <c r="BK77" s="109">
        <f t="shared" si="60"/>
        <v>743.614631260836</v>
      </c>
      <c r="BL77" s="109">
        <f t="shared" si="60"/>
        <v>718.3375906254888</v>
      </c>
      <c r="BM77" s="109">
        <f>+BM32+BM62</f>
        <v>698.6801728789842</v>
      </c>
      <c r="BN77" s="109">
        <f t="shared" si="61"/>
        <v>762.8383343911541</v>
      </c>
      <c r="BO77" s="109">
        <f t="shared" si="61"/>
        <v>673.616119683569</v>
      </c>
      <c r="BP77" s="109">
        <f t="shared" si="61"/>
        <v>691.663608208169</v>
      </c>
      <c r="BQ77" s="109">
        <f t="shared" si="61"/>
        <v>651.563933811199</v>
      </c>
      <c r="BR77" s="109">
        <f t="shared" si="61"/>
        <v>625.5092464626955</v>
      </c>
      <c r="BS77" s="109">
        <f t="shared" si="61"/>
        <v>564.3568038329892</v>
      </c>
      <c r="BT77" s="109">
        <f t="shared" si="61"/>
        <v>548.314738202565</v>
      </c>
      <c r="BU77" s="109">
        <f t="shared" si="61"/>
        <v>513.2398199863795</v>
      </c>
      <c r="BV77" s="109">
        <f t="shared" si="61"/>
        <v>448.0826800089033</v>
      </c>
      <c r="BW77" s="109">
        <f t="shared" si="61"/>
        <v>393.9441670040486</v>
      </c>
      <c r="BX77" s="109">
        <f t="shared" si="61"/>
        <v>400.9642450694819</v>
      </c>
      <c r="BY77" s="109">
        <f t="shared" si="61"/>
        <v>384.9230577877122</v>
      </c>
      <c r="BZ77" s="109">
        <f t="shared" si="61"/>
        <v>293.70332532384174</v>
      </c>
      <c r="CA77" s="109">
        <f t="shared" si="61"/>
        <v>350.84492216519664</v>
      </c>
      <c r="CB77" s="109">
        <f t="shared" si="61"/>
        <v>268.6441030460264</v>
      </c>
      <c r="CC77" s="109">
        <f t="shared" si="61"/>
        <v>266.6386801518506</v>
      </c>
      <c r="CD77" s="109">
        <f t="shared" si="61"/>
        <v>302.73233967806885</v>
      </c>
      <c r="CE77" s="109">
        <f t="shared" si="61"/>
        <v>253.61287358774428</v>
      </c>
      <c r="CF77" s="109">
        <f t="shared" si="61"/>
        <v>188.4544160872863</v>
      </c>
      <c r="CG77" s="109">
        <f t="shared" si="61"/>
        <v>183.4423959619923</v>
      </c>
      <c r="CH77" s="109">
        <f>+CH32+CH62</f>
        <v>133.31955966308894</v>
      </c>
      <c r="CI77" s="109">
        <f t="shared" si="62"/>
        <v>147.35751992231923</v>
      </c>
      <c r="CJ77" s="109">
        <f t="shared" si="62"/>
        <v>133.32482975501603</v>
      </c>
      <c r="CK77" s="109">
        <f t="shared" si="62"/>
        <v>107.2569671766948</v>
      </c>
      <c r="CL77" s="109">
        <f t="shared" si="62"/>
        <v>90.2154839066371</v>
      </c>
      <c r="CM77" s="109">
        <f t="shared" si="62"/>
        <v>63.15083873464597</v>
      </c>
      <c r="CN77" s="109">
        <f t="shared" si="62"/>
        <v>59.14350634091254</v>
      </c>
      <c r="CO77" s="109">
        <f t="shared" si="62"/>
        <v>51.12269311286404</v>
      </c>
      <c r="CP77" s="109">
        <f t="shared" si="62"/>
        <v>37.08868542257909</v>
      </c>
      <c r="CQ77" s="109">
        <f t="shared" si="62"/>
        <v>37.08868542257909</v>
      </c>
      <c r="CR77" s="109">
        <f t="shared" si="62"/>
        <v>20.048080501175917</v>
      </c>
      <c r="CS77" s="109">
        <f t="shared" si="62"/>
        <v>21.050133186772904</v>
      </c>
      <c r="CT77" s="109">
        <f t="shared" si="62"/>
        <v>10.024479424915217</v>
      </c>
      <c r="CU77" s="109">
        <f t="shared" si="62"/>
        <v>20.048519675503176</v>
      </c>
      <c r="CV77" s="109">
        <f t="shared" si="62"/>
        <v>11.027410459166722</v>
      </c>
      <c r="CW77" s="109">
        <f t="shared" si="62"/>
        <v>9.021987564990969</v>
      </c>
      <c r="CX77" s="109">
        <f t="shared" si="62"/>
        <v>3.007475579772742</v>
      </c>
      <c r="CY77" s="109">
        <f t="shared" si="62"/>
        <v>4.0099674396969895</v>
      </c>
      <c r="CZ77" s="109">
        <f t="shared" si="62"/>
        <v>3.007475579772742</v>
      </c>
      <c r="DA77" s="109">
        <f t="shared" si="62"/>
        <v>1.0024918599242474</v>
      </c>
      <c r="DB77" s="109">
        <f t="shared" si="62"/>
        <v>4.0099674396969895</v>
      </c>
      <c r="DC77" s="109">
        <f t="shared" si="62"/>
        <v>72517</v>
      </c>
      <c r="DD77"/>
      <c r="DE77"/>
      <c r="DF77"/>
      <c r="DG77"/>
      <c r="DH77"/>
    </row>
    <row r="78" spans="2:112" s="42" customFormat="1" ht="20.25" customHeight="1">
      <c r="B78" s="246" t="s">
        <v>1147</v>
      </c>
      <c r="C78" s="247"/>
      <c r="D78" s="114" t="s">
        <v>38</v>
      </c>
      <c r="E78" s="109">
        <f>SUM(E76:E77)</f>
        <v>1429.7858339233999</v>
      </c>
      <c r="F78" s="109">
        <f aca="true" t="shared" si="63" ref="F78:BQ78">SUM(F76:F77)</f>
        <v>1510.953124420691</v>
      </c>
      <c r="G78" s="109">
        <f t="shared" si="63"/>
        <v>1580.1532625958473</v>
      </c>
      <c r="H78" s="109">
        <f t="shared" si="63"/>
        <v>1602.195689080777</v>
      </c>
      <c r="I78" s="109">
        <f t="shared" si="63"/>
        <v>1605.222734988784</v>
      </c>
      <c r="J78" s="109">
        <f t="shared" si="63"/>
        <v>1609.217525766584</v>
      </c>
      <c r="K78" s="109">
        <f t="shared" si="63"/>
        <v>1697.4597775572224</v>
      </c>
      <c r="L78" s="109">
        <f t="shared" si="63"/>
        <v>1638.2873751204957</v>
      </c>
      <c r="M78" s="109">
        <f t="shared" si="63"/>
        <v>1767.6414809635226</v>
      </c>
      <c r="N78" s="109">
        <f t="shared" si="63"/>
        <v>1729.5368032155657</v>
      </c>
      <c r="O78" s="109">
        <f t="shared" si="63"/>
        <v>1788.6862963511446</v>
      </c>
      <c r="P78" s="109">
        <f t="shared" si="63"/>
        <v>1957.1114306342033</v>
      </c>
      <c r="Q78" s="109">
        <f t="shared" si="63"/>
        <v>2076.4301841760334</v>
      </c>
      <c r="R78" s="109">
        <f t="shared" si="63"/>
        <v>2116.555426763357</v>
      </c>
      <c r="S78" s="109">
        <f t="shared" si="63"/>
        <v>2237.8751177707195</v>
      </c>
      <c r="T78" s="109">
        <f t="shared" si="63"/>
        <v>2269.1254433174654</v>
      </c>
      <c r="U78" s="109">
        <f t="shared" si="63"/>
        <v>2210.2331207220323</v>
      </c>
      <c r="V78" s="109">
        <f t="shared" si="63"/>
        <v>2239.529032147292</v>
      </c>
      <c r="W78" s="109">
        <f t="shared" si="63"/>
        <v>2248.6622110008657</v>
      </c>
      <c r="X78" s="109">
        <f t="shared" si="63"/>
        <v>2287.3376048787386</v>
      </c>
      <c r="Y78" s="109">
        <f t="shared" si="63"/>
        <v>2179.0721048159367</v>
      </c>
      <c r="Z78" s="109">
        <f t="shared" si="63"/>
        <v>1902.3958523974175</v>
      </c>
      <c r="AA78" s="109">
        <f t="shared" si="63"/>
        <v>1846.4316569105958</v>
      </c>
      <c r="AB78" s="109">
        <f t="shared" si="63"/>
        <v>2042.184381305584</v>
      </c>
      <c r="AC78" s="109">
        <f t="shared" si="63"/>
        <v>2034.0669742578152</v>
      </c>
      <c r="AD78" s="109">
        <f t="shared" si="63"/>
        <v>2125.264623996601</v>
      </c>
      <c r="AE78" s="109">
        <f t="shared" si="63"/>
        <v>2133.436198960853</v>
      </c>
      <c r="AF78" s="109">
        <f t="shared" si="63"/>
        <v>2225.6875637578096</v>
      </c>
      <c r="AG78" s="109">
        <f t="shared" si="63"/>
        <v>2290.5153703146925</v>
      </c>
      <c r="AH78" s="109">
        <f t="shared" si="63"/>
        <v>2362.5183172918623</v>
      </c>
      <c r="AI78" s="109">
        <f t="shared" si="63"/>
        <v>2598.393532945898</v>
      </c>
      <c r="AJ78" s="109">
        <f t="shared" si="63"/>
        <v>2435.3286458116936</v>
      </c>
      <c r="AK78" s="109">
        <f t="shared" si="63"/>
        <v>2373.438814767709</v>
      </c>
      <c r="AL78" s="109">
        <f t="shared" si="63"/>
        <v>2566.978348759735</v>
      </c>
      <c r="AM78" s="109">
        <f t="shared" si="63"/>
        <v>2457.620138341007</v>
      </c>
      <c r="AN78" s="109">
        <f t="shared" si="63"/>
        <v>2602.396435565788</v>
      </c>
      <c r="AO78" s="109">
        <f t="shared" si="63"/>
        <v>2737.1008750936026</v>
      </c>
      <c r="AP78" s="109">
        <f t="shared" si="63"/>
        <v>2789.6143767803337</v>
      </c>
      <c r="AQ78" s="109">
        <f t="shared" si="63"/>
        <v>2852.6264773484286</v>
      </c>
      <c r="AR78" s="109">
        <f t="shared" si="63"/>
        <v>2936.6634068899084</v>
      </c>
      <c r="AS78" s="109">
        <f t="shared" si="63"/>
        <v>2771.5479129983237</v>
      </c>
      <c r="AT78" s="109">
        <f t="shared" si="63"/>
        <v>2761.4542867334426</v>
      </c>
      <c r="AU78" s="109">
        <f t="shared" si="63"/>
        <v>2751.109129918598</v>
      </c>
      <c r="AV78" s="109">
        <f t="shared" si="63"/>
        <v>2542.3386906103333</v>
      </c>
      <c r="AW78" s="109">
        <f t="shared" si="63"/>
        <v>2491.686391989131</v>
      </c>
      <c r="AX78" s="109">
        <f t="shared" si="63"/>
        <v>2302.425830153242</v>
      </c>
      <c r="AY78" s="109">
        <f t="shared" si="63"/>
        <v>2368.1005877137504</v>
      </c>
      <c r="AZ78" s="109">
        <f t="shared" si="63"/>
        <v>2148.4730923972093</v>
      </c>
      <c r="BA78" s="109">
        <f t="shared" si="63"/>
        <v>2122.9873917655436</v>
      </c>
      <c r="BB78" s="109">
        <f t="shared" si="63"/>
        <v>1921.6701947484062</v>
      </c>
      <c r="BC78" s="109">
        <f t="shared" si="63"/>
        <v>1974.2474158283271</v>
      </c>
      <c r="BD78" s="109">
        <f t="shared" si="63"/>
        <v>1905.1395935548592</v>
      </c>
      <c r="BE78" s="109">
        <f t="shared" si="63"/>
        <v>1631.848767569948</v>
      </c>
      <c r="BF78" s="109">
        <f t="shared" si="63"/>
        <v>1935.5969643931653</v>
      </c>
      <c r="BG78" s="109">
        <f t="shared" si="63"/>
        <v>1789.8256639347442</v>
      </c>
      <c r="BH78" s="109">
        <f t="shared" si="63"/>
        <v>1540.6467334345384</v>
      </c>
      <c r="BI78" s="109">
        <f t="shared" si="63"/>
        <v>1578.1646013011155</v>
      </c>
      <c r="BJ78" s="109">
        <f t="shared" si="63"/>
        <v>1400.0125967328386</v>
      </c>
      <c r="BK78" s="109">
        <f t="shared" si="63"/>
        <v>1451.6022836890706</v>
      </c>
      <c r="BL78" s="109">
        <f t="shared" si="63"/>
        <v>1358.2460876472578</v>
      </c>
      <c r="BM78" s="109">
        <f t="shared" si="63"/>
        <v>1360.546388126861</v>
      </c>
      <c r="BN78" s="109">
        <f t="shared" si="63"/>
        <v>1403.6626378546446</v>
      </c>
      <c r="BO78" s="109">
        <f t="shared" si="63"/>
        <v>1274.3154082431315</v>
      </c>
      <c r="BP78" s="109">
        <f t="shared" si="63"/>
        <v>1305.386779240159</v>
      </c>
      <c r="BQ78" s="109">
        <f t="shared" si="63"/>
        <v>1199.1037588295171</v>
      </c>
      <c r="BR78" s="109">
        <f aca="true" t="shared" si="64" ref="BR78:DC78">SUM(BR76:BR77)</f>
        <v>1144.9864971974016</v>
      </c>
      <c r="BS78" s="109">
        <f t="shared" si="64"/>
        <v>1011.6337525664653</v>
      </c>
      <c r="BT78" s="109">
        <f t="shared" si="64"/>
        <v>991.5768608893727</v>
      </c>
      <c r="BU78" s="109">
        <f t="shared" si="64"/>
        <v>1012.6503368031663</v>
      </c>
      <c r="BV78" s="109">
        <f t="shared" si="64"/>
        <v>836.1694731992212</v>
      </c>
      <c r="BW78" s="109">
        <f t="shared" si="64"/>
        <v>746.9413837125963</v>
      </c>
      <c r="BX78" s="109">
        <f t="shared" si="64"/>
        <v>699.8025181910737</v>
      </c>
      <c r="BY78" s="109">
        <f t="shared" si="64"/>
        <v>693.8121320403304</v>
      </c>
      <c r="BZ78" s="109">
        <f t="shared" si="64"/>
        <v>563.4689779512213</v>
      </c>
      <c r="CA78" s="109">
        <f t="shared" si="64"/>
        <v>624.6190611403113</v>
      </c>
      <c r="CB78" s="109">
        <f t="shared" si="64"/>
        <v>468.2094703800876</v>
      </c>
      <c r="CC78" s="109">
        <f t="shared" si="64"/>
        <v>470.2262698480025</v>
      </c>
      <c r="CD78" s="109">
        <f t="shared" si="64"/>
        <v>495.2759878964161</v>
      </c>
      <c r="CE78" s="109">
        <f t="shared" si="64"/>
        <v>442.13958252644534</v>
      </c>
      <c r="CF78" s="109">
        <f t="shared" si="64"/>
        <v>336.8782990683262</v>
      </c>
      <c r="CG78" s="109">
        <f t="shared" si="64"/>
        <v>319.82074418653826</v>
      </c>
      <c r="CH78" s="109">
        <f t="shared" si="64"/>
        <v>227.58344244068394</v>
      </c>
      <c r="CI78" s="109">
        <f t="shared" si="64"/>
        <v>239.6182161425356</v>
      </c>
      <c r="CJ78" s="109">
        <f t="shared" si="64"/>
        <v>214.5500374293389</v>
      </c>
      <c r="CK78" s="109">
        <f t="shared" si="64"/>
        <v>165.42122726191914</v>
      </c>
      <c r="CL78" s="109">
        <f t="shared" si="64"/>
        <v>124.31192004162915</v>
      </c>
      <c r="CM78" s="109">
        <f t="shared" si="64"/>
        <v>130.3378912599852</v>
      </c>
      <c r="CN78" s="109">
        <f t="shared" si="64"/>
        <v>92.23729258072639</v>
      </c>
      <c r="CO78" s="109">
        <f t="shared" si="64"/>
        <v>70.17304112124978</v>
      </c>
      <c r="CP78" s="109">
        <f t="shared" si="64"/>
        <v>62.158102651500684</v>
      </c>
      <c r="CQ78" s="109">
        <f t="shared" si="64"/>
        <v>54.13584687358622</v>
      </c>
      <c r="CR78" s="109">
        <f t="shared" si="64"/>
        <v>29.072986174268582</v>
      </c>
      <c r="CS78" s="109">
        <f t="shared" si="64"/>
        <v>29.07238896468737</v>
      </c>
      <c r="CT78" s="109">
        <f t="shared" si="64"/>
        <v>19.05044171449677</v>
      </c>
      <c r="CU78" s="109">
        <f t="shared" si="64"/>
        <v>26.06547566306125</v>
      </c>
      <c r="CV78" s="109">
        <f t="shared" si="64"/>
        <v>16.0417165515466</v>
      </c>
      <c r="CW78" s="109">
        <f t="shared" si="64"/>
        <v>12.02993725052556</v>
      </c>
      <c r="CX78" s="109">
        <f t="shared" si="64"/>
        <v>7.01807516048553</v>
      </c>
      <c r="CY78" s="109">
        <f t="shared" si="64"/>
        <v>4.0099674396969895</v>
      </c>
      <c r="CZ78" s="109">
        <f t="shared" si="64"/>
        <v>3.007475579772742</v>
      </c>
      <c r="DA78" s="109">
        <f t="shared" si="64"/>
        <v>2.0051417551024446</v>
      </c>
      <c r="DB78" s="109">
        <f t="shared" si="64"/>
        <v>6.015267230053384</v>
      </c>
      <c r="DC78" s="109">
        <f t="shared" si="64"/>
        <v>144776.00000000003</v>
      </c>
      <c r="DD78"/>
      <c r="DE78"/>
      <c r="DF78"/>
      <c r="DG78"/>
      <c r="DH78"/>
    </row>
    <row r="80" ht="20.25" customHeight="1">
      <c r="DI80"/>
    </row>
    <row r="81" ht="20.25" customHeight="1">
      <c r="DI81"/>
    </row>
    <row r="82" ht="20.25" customHeight="1">
      <c r="DI82"/>
    </row>
    <row r="83" ht="20.25" customHeight="1">
      <c r="DI83"/>
    </row>
    <row r="84" ht="20.25" customHeight="1">
      <c r="DI84"/>
    </row>
  </sheetData>
  <sheetProtection/>
  <mergeCells count="10">
    <mergeCell ref="B69:C69"/>
    <mergeCell ref="B70:C70"/>
    <mergeCell ref="B71:C71"/>
    <mergeCell ref="B72:C72"/>
    <mergeCell ref="B77:C77"/>
    <mergeCell ref="B78:C78"/>
    <mergeCell ref="B73:C73"/>
    <mergeCell ref="B74:C74"/>
    <mergeCell ref="B75:C75"/>
    <mergeCell ref="B76:C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scv</dc:creator>
  <cp:keywords/>
  <dc:description/>
  <cp:lastModifiedBy>HP</cp:lastModifiedBy>
  <cp:lastPrinted>2011-04-11T02:56:53Z</cp:lastPrinted>
  <dcterms:created xsi:type="dcterms:W3CDTF">2008-03-27T02:11:11Z</dcterms:created>
  <dcterms:modified xsi:type="dcterms:W3CDTF">2011-12-23T04:43:01Z</dcterms:modified>
  <cp:category/>
  <cp:version/>
  <cp:contentType/>
  <cp:contentStatus/>
</cp:coreProperties>
</file>